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90" yWindow="15" windowWidth="12180" windowHeight="9960" tabRatio="700"/>
  </bookViews>
  <sheets>
    <sheet name="budynki" sheetId="1" r:id="rId1"/>
    <sheet name="elektronika" sheetId="2" r:id="rId2"/>
    <sheet name="auta" sheetId="5" r:id="rId3"/>
    <sheet name="szkody" sheetId="6" r:id="rId4"/>
    <sheet name="środki trwałe" sheetId="7" r:id="rId5"/>
  </sheets>
  <definedNames>
    <definedName name="_xlnm.Print_Area" localSheetId="2">auta!$A$1:$U$40</definedName>
    <definedName name="_xlnm.Print_Area" localSheetId="0">budynki!$A$1:$L$117</definedName>
    <definedName name="_xlnm.Print_Area" localSheetId="1">elektronika!$A$1:$E$184</definedName>
    <definedName name="_xlnm.Print_Area" localSheetId="3">szkody!$A$1:$E$39</definedName>
    <definedName name="_xlnm.Print_Area" localSheetId="4">'środki trwałe'!$A$1:$E$26</definedName>
  </definedNames>
  <calcPr calcId="125725"/>
</workbook>
</file>

<file path=xl/calcChain.xml><?xml version="1.0" encoding="utf-8"?>
<calcChain xmlns="http://schemas.openxmlformats.org/spreadsheetml/2006/main">
  <c r="E52" i="1"/>
  <c r="D11" i="7"/>
  <c r="D154" i="2"/>
  <c r="D10" i="7"/>
  <c r="D9"/>
  <c r="D6"/>
  <c r="D34" i="2"/>
  <c r="E12" i="7"/>
  <c r="D103" i="2" l="1"/>
  <c r="D12"/>
  <c r="D9"/>
  <c r="D97"/>
  <c r="D96"/>
  <c r="D8"/>
  <c r="D7"/>
  <c r="D6"/>
  <c r="D27" l="1"/>
  <c r="G62" i="1"/>
  <c r="D99" i="2"/>
  <c r="D87"/>
  <c r="E77" i="1"/>
  <c r="E74"/>
  <c r="E69"/>
  <c r="D157" i="2"/>
  <c r="G77" i="1"/>
  <c r="D8" i="7"/>
  <c r="D39" i="2"/>
  <c r="D7" i="7"/>
  <c r="D12" s="1"/>
  <c r="D116" i="2"/>
  <c r="D60"/>
  <c r="D65" s="1"/>
  <c r="F74" i="1"/>
  <c r="D44" i="2"/>
  <c r="E62" i="1"/>
  <c r="E59"/>
  <c r="D108" i="2"/>
  <c r="F52" i="1"/>
  <c r="G74" l="1"/>
  <c r="D90" i="2"/>
  <c r="G55" i="1" l="1"/>
  <c r="D111" i="2" l="1"/>
</calcChain>
</file>

<file path=xl/sharedStrings.xml><?xml version="1.0" encoding="utf-8"?>
<sst xmlns="http://schemas.openxmlformats.org/spreadsheetml/2006/main" count="632" uniqueCount="417">
  <si>
    <t>lp.</t>
  </si>
  <si>
    <t>rok budowy</t>
  </si>
  <si>
    <t>wartość (początkowa)</t>
  </si>
  <si>
    <t>nazwa środka trwałego</t>
  </si>
  <si>
    <t>rok produkcji</t>
  </si>
  <si>
    <t>Lp.</t>
  </si>
  <si>
    <t>Marka</t>
  </si>
  <si>
    <t>Nr podw./ nadw.</t>
  </si>
  <si>
    <t>Nr rej.</t>
  </si>
  <si>
    <t>Poj.</t>
  </si>
  <si>
    <t>Rok</t>
  </si>
  <si>
    <t>Od</t>
  </si>
  <si>
    <t>Do</t>
  </si>
  <si>
    <t>lokalizacja (adres)</t>
  </si>
  <si>
    <t>Dane pojazdów</t>
  </si>
  <si>
    <t>Liczba szkód</t>
  </si>
  <si>
    <t>Suma wypłaconych odszkodowań</t>
  </si>
  <si>
    <t>Łącznie</t>
  </si>
  <si>
    <t>1.</t>
  </si>
  <si>
    <t xml:space="preserve">wartość początkowa (księgowa brutto)             </t>
  </si>
  <si>
    <t>Załącznik nr 3</t>
  </si>
  <si>
    <t>Typ, model</t>
  </si>
  <si>
    <t>Ilość miejsc / ładowność</t>
  </si>
  <si>
    <t>Rok prod.</t>
  </si>
  <si>
    <t>Rodzaj pojazdu</t>
  </si>
  <si>
    <t>Jednostka / opis szkód</t>
  </si>
  <si>
    <t>Załącznik nr 4</t>
  </si>
  <si>
    <t>Załącznik nr 2</t>
  </si>
  <si>
    <t>Wykaz sprzętu elektronicznego stacjonarnego</t>
  </si>
  <si>
    <t>nazwa budynku / budowli</t>
  </si>
  <si>
    <t>Informacje o szkodach w ostatnich latach</t>
  </si>
  <si>
    <t xml:space="preserve">Okres ubezpieczenia OC i NW </t>
  </si>
  <si>
    <t xml:space="preserve">Okres ubezpieczenia AC i KR </t>
  </si>
  <si>
    <t>Wykaz sprzętu elektronicznego przenośnego</t>
  </si>
  <si>
    <t>ZABEZPIECZENIA</t>
  </si>
  <si>
    <t>Data ważności badań techniczn.</t>
  </si>
  <si>
    <t>DATA I REJESTRACJI</t>
  </si>
  <si>
    <t>Nazwa jednostki</t>
  </si>
  <si>
    <t>środki trwałe,wyposażenie</t>
  </si>
  <si>
    <t>zbiory biblioteczne</t>
  </si>
  <si>
    <t>Wartość odtworzeniowa</t>
  </si>
  <si>
    <t>powierzchnia</t>
  </si>
  <si>
    <t>Konstrukcja</t>
  </si>
  <si>
    <t xml:space="preserve">zabezpieczenia (znane zabiezpieczenia p-poż i przeciw kradzieżowe)                                     </t>
  </si>
  <si>
    <t>Załącznik nr 1</t>
  </si>
  <si>
    <t>Wykaz budynków i budowli</t>
  </si>
  <si>
    <t>Załącznik nr 5</t>
  </si>
  <si>
    <t>Przebieg</t>
  </si>
  <si>
    <t>brak</t>
  </si>
  <si>
    <t>Aktualny przegląd</t>
  </si>
  <si>
    <t>x</t>
  </si>
  <si>
    <t>Wartość pojazdu</t>
  </si>
  <si>
    <t>2.</t>
  </si>
  <si>
    <t>3.</t>
  </si>
  <si>
    <t>4.</t>
  </si>
  <si>
    <t>5.</t>
  </si>
  <si>
    <t>Rodzaj wyposażenia</t>
  </si>
  <si>
    <t>Wartość wyposażenia</t>
  </si>
  <si>
    <t>gaśnice</t>
  </si>
  <si>
    <t>Wykaz pojazdów</t>
  </si>
  <si>
    <t>Wykaz szkód</t>
  </si>
  <si>
    <t>Wykaz wartości środków trwałych, maszyn, urządzeń i wyposażenia</t>
  </si>
  <si>
    <t>Wartość 
z aktualnych polis</t>
  </si>
  <si>
    <t>Budynek murowany, dach kryty blachą</t>
  </si>
  <si>
    <t>Urząd Gminy</t>
  </si>
  <si>
    <t>1. Urząd Gminy</t>
  </si>
  <si>
    <t>Drukarka BROTHER</t>
  </si>
  <si>
    <t>Budynek jest własnością Gminy</t>
  </si>
  <si>
    <t xml:space="preserve">Drukarka </t>
  </si>
  <si>
    <t>6.</t>
  </si>
  <si>
    <t>7.</t>
  </si>
  <si>
    <t>Gminny Ośrodek Pomocy Społecznej w Werbkowicach</t>
  </si>
  <si>
    <t>Gminny Ośrodek Kultury w Werbkowicach</t>
  </si>
  <si>
    <t>Komunalny Zakład Oczyszczania w Werbkowicach</t>
  </si>
  <si>
    <t>Zespół Szkół w Werbkowicach</t>
  </si>
  <si>
    <t>Zespół Szkół w Sahryniu</t>
  </si>
  <si>
    <t>Przedszkole Samorządowe "Bajka" w Werbkowicach</t>
  </si>
  <si>
    <t>2. Gminny Ośrodek Pomocy Społecznej w Werbkowicach</t>
  </si>
  <si>
    <t>Liczba pracowników: 43</t>
  </si>
  <si>
    <t>3. Gminny Ośrodek Kultury w Werbkowicach</t>
  </si>
  <si>
    <t>4. Komunalny Zakład Oczyszczania w Werbkowicach</t>
  </si>
  <si>
    <t>5. Zespół Szkół w Werbkowicach</t>
  </si>
  <si>
    <t>6. Zespół Szkół w Sahryniu</t>
  </si>
  <si>
    <t>7. Przedszkole Samorządowe "Bajka" w Werbkowicach</t>
  </si>
  <si>
    <t>Sposób obliczenia wartości odtworzeniowej = budynki administracyjne, budynki szkolne, hale sportowe - 3 091,00 zł/m2, budynki mieszkalne - 2 473,00 zł /m2, świetlice, remizy OSP - 1 855,00 zł/m2, 
budynki gospodarcze - 1 236,00 zł/m2</t>
  </si>
  <si>
    <t>Stadion z budynkiem sztni</t>
  </si>
  <si>
    <t>Szkoła Podstawowa Gozdów</t>
  </si>
  <si>
    <t>Gozdów</t>
  </si>
  <si>
    <t>Szkola pods. Terebiń</t>
  </si>
  <si>
    <t>Terebin</t>
  </si>
  <si>
    <t>Szkoła  Pods. Honiatycze</t>
  </si>
  <si>
    <t>1996-1998</t>
  </si>
  <si>
    <t>Honiatycze</t>
  </si>
  <si>
    <t>Szkoła Pods  Malice</t>
  </si>
  <si>
    <t>1936 rozbud. 1959</t>
  </si>
  <si>
    <t>Malice</t>
  </si>
  <si>
    <t>Szkoła Pods. Hostynne</t>
  </si>
  <si>
    <t>Hostynne Kolonia</t>
  </si>
  <si>
    <t>Szkola Pods. Turkowice</t>
  </si>
  <si>
    <t>począt. XX wieku</t>
  </si>
  <si>
    <t>Turkowice</t>
  </si>
  <si>
    <t>Szkola Pods. Podhorce</t>
  </si>
  <si>
    <t>Podhorce</t>
  </si>
  <si>
    <t>Świetlica Łotów</t>
  </si>
  <si>
    <t>Lata 70</t>
  </si>
  <si>
    <t>Łotów</t>
  </si>
  <si>
    <t>Świetlica  Hostynne Kol.</t>
  </si>
  <si>
    <t>Remizo – świetlica Hostynne</t>
  </si>
  <si>
    <t xml:space="preserve">Hostynne  </t>
  </si>
  <si>
    <t>Świetlica Dobromierzyce</t>
  </si>
  <si>
    <t>Dobromierzyce</t>
  </si>
  <si>
    <t>Świetlica Peresołowice</t>
  </si>
  <si>
    <t>Świetlica Wilków Kol</t>
  </si>
  <si>
    <t>Lata 90</t>
  </si>
  <si>
    <t>Wilków Kol.</t>
  </si>
  <si>
    <t xml:space="preserve">Świetlica Wilków  </t>
  </si>
  <si>
    <t xml:space="preserve">Lata90  </t>
  </si>
  <si>
    <t xml:space="preserve">Wilków  </t>
  </si>
  <si>
    <t>Remizo-świetlica Podhorce</t>
  </si>
  <si>
    <t>gasnice</t>
  </si>
  <si>
    <t>Świetlico-remiza Gozdów</t>
  </si>
  <si>
    <t>Świetlico-remiza Alojzów</t>
  </si>
  <si>
    <t xml:space="preserve">Lata 60  </t>
  </si>
  <si>
    <t>Alojzów</t>
  </si>
  <si>
    <t>Świetlica Terebiniec</t>
  </si>
  <si>
    <t>Lata  70</t>
  </si>
  <si>
    <t>Tarebiniec</t>
  </si>
  <si>
    <t>Terebiń</t>
  </si>
  <si>
    <t>Świetlica Sahryń Kol</t>
  </si>
  <si>
    <t>Sahryń</t>
  </si>
  <si>
    <t>Świetlico remiza Sahryń</t>
  </si>
  <si>
    <t>Świetlica Adelina</t>
  </si>
  <si>
    <t>Adelina</t>
  </si>
  <si>
    <t>Świetlico-rem. Turkowice</t>
  </si>
  <si>
    <t>Lata 80</t>
  </si>
  <si>
    <t>Tuyrkowice</t>
  </si>
  <si>
    <t>Świetlico-rem.  Wronowice</t>
  </si>
  <si>
    <t>Wronowice</t>
  </si>
  <si>
    <t>Świetlica Łytsa Góra</t>
  </si>
  <si>
    <t>Łysa Góra</t>
  </si>
  <si>
    <t>Świetlico-rem, Konopne</t>
  </si>
  <si>
    <t>Konopne</t>
  </si>
  <si>
    <t>Swietlica Kotorow</t>
  </si>
  <si>
    <t>Kotorów</t>
  </si>
  <si>
    <t>Świetlica Malice</t>
  </si>
  <si>
    <t>Świetlico-rem. Honiatyczki</t>
  </si>
  <si>
    <t>Honiatyczki</t>
  </si>
  <si>
    <t>Świetlico rem. Honiatycze</t>
  </si>
  <si>
    <t>Budynek administracyjny</t>
  </si>
  <si>
    <t>Anfiteatr z terenem park.</t>
  </si>
  <si>
    <t>Oświetlenie i monitoring</t>
  </si>
  <si>
    <t>Plac zabaw Werbkowice</t>
  </si>
  <si>
    <t>Plac zabaw Hostynne</t>
  </si>
  <si>
    <t>Plac zabaw Gozdów</t>
  </si>
  <si>
    <t>Przystań kajakowa Kotorow</t>
  </si>
  <si>
    <t>Zagroda w krainie Gotów</t>
  </si>
  <si>
    <t>Plac zabaw Kotor</t>
  </si>
  <si>
    <t>Plac zabaw Malice</t>
  </si>
  <si>
    <t>Plac zabaw Podhorce</t>
  </si>
  <si>
    <t>Werbkowice</t>
  </si>
  <si>
    <t>Werbkowice - park</t>
  </si>
  <si>
    <t>Werbkowice - przedszkole</t>
  </si>
  <si>
    <t>Hostynne</t>
  </si>
  <si>
    <t>hydrant, gaśnice</t>
  </si>
  <si>
    <t>Budynek murowany, dach kryty papą</t>
  </si>
  <si>
    <t>Budynek murowany, dach kryty eternitem</t>
  </si>
  <si>
    <t xml:space="preserve">Budynek murowany, dach kryty eternitem </t>
  </si>
  <si>
    <t xml:space="preserve">Budynek murowany, dach kryty blachą </t>
  </si>
  <si>
    <t>1967 rozbud. 1985</t>
  </si>
  <si>
    <t>Dach kryty słomą</t>
  </si>
  <si>
    <r>
      <t xml:space="preserve">UG - </t>
    </r>
    <r>
      <rPr>
        <sz val="9"/>
        <rFont val="Verdana"/>
        <family val="2"/>
        <charset val="238"/>
      </rPr>
      <t>wymiana lewego błotnika w samochodzie Skoda</t>
    </r>
  </si>
  <si>
    <r>
      <t xml:space="preserve">UG - </t>
    </r>
    <r>
      <rPr>
        <sz val="9"/>
        <rFont val="Verdana"/>
        <family val="2"/>
        <charset val="238"/>
      </rPr>
      <t>wymiana lewego lusterka w samochodzie Ford</t>
    </r>
  </si>
  <si>
    <r>
      <t xml:space="preserve">UG - </t>
    </r>
    <r>
      <rPr>
        <sz val="9"/>
        <rFont val="Verdana"/>
        <family val="2"/>
        <charset val="238"/>
      </rPr>
      <t>naprawa po kolizji lewego boku samochodu Mercedes</t>
    </r>
  </si>
  <si>
    <t>SKODA</t>
  </si>
  <si>
    <t>OCTAVIA</t>
  </si>
  <si>
    <t>TMBDA21Z8C2010131</t>
  </si>
  <si>
    <t>LHR 07710</t>
  </si>
  <si>
    <t>OSOBOWY</t>
  </si>
  <si>
    <t>22.06.2011</t>
  </si>
  <si>
    <t>MERCEDES</t>
  </si>
  <si>
    <t>WDB9046631R139188</t>
  </si>
  <si>
    <t>LHR 2W33</t>
  </si>
  <si>
    <t>AUTOBUS</t>
  </si>
  <si>
    <t>SPRINTER 411 CDI</t>
  </si>
  <si>
    <t>10.07.2000</t>
  </si>
  <si>
    <t>21+7</t>
  </si>
  <si>
    <t>FORD</t>
  </si>
  <si>
    <t>TRANSIT</t>
  </si>
  <si>
    <t>WF0DXXTTFDAB25643</t>
  </si>
  <si>
    <t>LHR 06001</t>
  </si>
  <si>
    <t>26.11.2010</t>
  </si>
  <si>
    <t>NEPTUN</t>
  </si>
  <si>
    <t>REMORQUE</t>
  </si>
  <si>
    <t>SXE1P263NDS000274</t>
  </si>
  <si>
    <t>LHR 93Y3</t>
  </si>
  <si>
    <t>PRZYCZEPA LEKKA</t>
  </si>
  <si>
    <t>JOHNSTON</t>
  </si>
  <si>
    <t>SA92VM40X32068445</t>
  </si>
  <si>
    <t>ZAMIATARKA</t>
  </si>
  <si>
    <t>KUBOT</t>
  </si>
  <si>
    <t>A17</t>
  </si>
  <si>
    <t>0014414</t>
  </si>
  <si>
    <t>Właściciel pojazdu - Urząd Gminy/ użytkownik - Ochotnicze Straże Pożarne</t>
  </si>
  <si>
    <t>MAGIRUS-DEUTZ</t>
  </si>
  <si>
    <t>FM 110 D7 FA</t>
  </si>
  <si>
    <t>110D7FA4300005589</t>
  </si>
  <si>
    <t>LHR H331</t>
  </si>
  <si>
    <t>SPECJALNY</t>
  </si>
  <si>
    <t>19.12.1968</t>
  </si>
  <si>
    <t>Właściciel pojazdu - OSP Sahryń</t>
  </si>
  <si>
    <t>WF0XXXTTFXAB14585</t>
  </si>
  <si>
    <t>LHR 05720</t>
  </si>
  <si>
    <t>25.10.2010</t>
  </si>
  <si>
    <t>9/2635</t>
  </si>
  <si>
    <t>6/1420</t>
  </si>
  <si>
    <t>RYDWAN</t>
  </si>
  <si>
    <t>A750</t>
  </si>
  <si>
    <t>SYBA00000A0001727</t>
  </si>
  <si>
    <t>LHR 38R4</t>
  </si>
  <si>
    <t>16.12.2010</t>
  </si>
  <si>
    <t>Właściciel pojazdu - OSP Honiatycze</t>
  </si>
  <si>
    <t>JELCZ</t>
  </si>
  <si>
    <t>008-GMB</t>
  </si>
  <si>
    <t>P244LM109783</t>
  </si>
  <si>
    <t>LHR 7Y67</t>
  </si>
  <si>
    <t>PRZYCZEPA SAMOCHODOWA</t>
  </si>
  <si>
    <t>04.09.1985</t>
  </si>
  <si>
    <t>6/3385</t>
  </si>
  <si>
    <t>STAR</t>
  </si>
  <si>
    <t>244RS</t>
  </si>
  <si>
    <t>25093</t>
  </si>
  <si>
    <t>LHR 07417</t>
  </si>
  <si>
    <t>8/3250</t>
  </si>
  <si>
    <t>315M</t>
  </si>
  <si>
    <t>ZAG 4719</t>
  </si>
  <si>
    <t>14.11.1995</t>
  </si>
  <si>
    <t>4/7850</t>
  </si>
  <si>
    <t>Właściciel pojazdu - OSP Turkowice</t>
  </si>
  <si>
    <t>013963</t>
  </si>
  <si>
    <t>TRANSIT 2,0</t>
  </si>
  <si>
    <t>WF0LXXGGVLVK92804</t>
  </si>
  <si>
    <t>LHR 04998</t>
  </si>
  <si>
    <t>24.11.1997</t>
  </si>
  <si>
    <t>6/870</t>
  </si>
  <si>
    <t>P244L</t>
  </si>
  <si>
    <t>08671</t>
  </si>
  <si>
    <t>LHR 5H25</t>
  </si>
  <si>
    <t>17.11.1983</t>
  </si>
  <si>
    <t>6/4440</t>
  </si>
  <si>
    <t>A26P</t>
  </si>
  <si>
    <t>LHR 8J70</t>
  </si>
  <si>
    <t>18.05.1973</t>
  </si>
  <si>
    <t>8/2000</t>
  </si>
  <si>
    <t>VW</t>
  </si>
  <si>
    <t>TRANSPORTER</t>
  </si>
  <si>
    <t>LHR S838</t>
  </si>
  <si>
    <t>02.06.2004</t>
  </si>
  <si>
    <t>Budynek GOK</t>
  </si>
  <si>
    <t>Budynek WDK</t>
  </si>
  <si>
    <t>Liczba pracowników: 11</t>
  </si>
  <si>
    <t>Monitoring</t>
  </si>
  <si>
    <t xml:space="preserve">Zestaw komputerowy HP </t>
  </si>
  <si>
    <t xml:space="preserve">Urządzenie wielofunkcyjne Brother </t>
  </si>
  <si>
    <t>Laptop Acer</t>
  </si>
  <si>
    <t>Laptop Lenovo</t>
  </si>
  <si>
    <t xml:space="preserve">Aparat Nikon </t>
  </si>
  <si>
    <t>Liczba pracowników: 12</t>
  </si>
  <si>
    <t>Budynek portierni</t>
  </si>
  <si>
    <t>22-550 Werbkowice, ul. Sikorskiego 36</t>
  </si>
  <si>
    <t>Monitor Philips 19" szt. 3</t>
  </si>
  <si>
    <t>Komputer SMARD szt. 3</t>
  </si>
  <si>
    <t>Liczba pracowników: 74</t>
  </si>
  <si>
    <t>budynek szkolny</t>
  </si>
  <si>
    <t>hydrant, gaśnica, monitoring</t>
  </si>
  <si>
    <t>ul. Jana Pawła II 17
22-550 Werbkowice</t>
  </si>
  <si>
    <t>hala</t>
  </si>
  <si>
    <t xml:space="preserve">hydrant, gaśnica, </t>
  </si>
  <si>
    <t>Orlik</t>
  </si>
  <si>
    <t>monitoring</t>
  </si>
  <si>
    <t>Plac zabaw</t>
  </si>
  <si>
    <t xml:space="preserve">TAK </t>
  </si>
  <si>
    <t>Budynek murowany, dach kryty papą i blachą</t>
  </si>
  <si>
    <t>Zestaw komputerowy</t>
  </si>
  <si>
    <t>Kserokopiarka</t>
  </si>
  <si>
    <t xml:space="preserve">Projektor </t>
  </si>
  <si>
    <t>Urzadzenie wielofunkcyjne</t>
  </si>
  <si>
    <t>Tablica interaktywna</t>
  </si>
  <si>
    <t>projerktor</t>
  </si>
  <si>
    <t>Tablica interaktywna szt.2</t>
  </si>
  <si>
    <t>Komputer przenośny</t>
  </si>
  <si>
    <t>Notebook</t>
  </si>
  <si>
    <t>Liczba pracowników: 24</t>
  </si>
  <si>
    <t>Piłsudskiego 4, 22-550 Werbkowice</t>
  </si>
  <si>
    <t>Budynek przedszkolny</t>
  </si>
  <si>
    <t>Laptop</t>
  </si>
  <si>
    <t>ul. Zamojksa 1, 22-550 Werbkowice</t>
  </si>
  <si>
    <t>drukarka HP</t>
  </si>
  <si>
    <t>Drukarka Pro400</t>
  </si>
  <si>
    <t>Komputer HPV N97EA</t>
  </si>
  <si>
    <t>Drukarka wielofunkcyjna</t>
  </si>
  <si>
    <t>Aparat Panasonic DMC</t>
  </si>
  <si>
    <t>drukarka</t>
  </si>
  <si>
    <t>kopiarka</t>
  </si>
  <si>
    <t>komputer + system operacyjny</t>
  </si>
  <si>
    <t>komputer</t>
  </si>
  <si>
    <t>projektor multimedialny</t>
  </si>
  <si>
    <t>projektor</t>
  </si>
  <si>
    <t>NOTEBOOK</t>
  </si>
  <si>
    <t>drukarka laserowa</t>
  </si>
  <si>
    <t>aparat SONY</t>
  </si>
  <si>
    <t>rzutnik</t>
  </si>
  <si>
    <t>laptop</t>
  </si>
  <si>
    <t>kserokopiarka</t>
  </si>
  <si>
    <t>NOTEBOOK ASUS</t>
  </si>
  <si>
    <t>NOTEBOOK LENOVO</t>
  </si>
  <si>
    <t>ULTRABOOK SAMSUNG</t>
  </si>
  <si>
    <t>tablet NEXO</t>
  </si>
  <si>
    <t>Budynek szkoły</t>
  </si>
  <si>
    <t>Budynek mieszkalny</t>
  </si>
  <si>
    <t>Budynek gospodarczy</t>
  </si>
  <si>
    <t>Remizo – świetlica Terebiń</t>
  </si>
  <si>
    <t>1963
remont 2010/2012</t>
  </si>
  <si>
    <t>Budynek murowany, dach pokryty papą, wymiana drzwi, okien, centralnego ogrzewania, remont elewacji zewnętrznej i tarasu</t>
  </si>
  <si>
    <t>1995 
remont 2013</t>
  </si>
  <si>
    <t>Budynek murowany, dach pokryty papą</t>
  </si>
  <si>
    <t xml:space="preserve">Przepompownia </t>
  </si>
  <si>
    <t>gaśnice, hydranty, kraty w oknach sali komputerowej</t>
  </si>
  <si>
    <t>Budynek drewniany- otynkowany, dach kryty eternitem</t>
  </si>
  <si>
    <t>Sahryń 62, 22-550 Werbkowice</t>
  </si>
  <si>
    <t>Sahryń, 22-550 Werbkowice</t>
  </si>
  <si>
    <t>Liczba pracowników: 27</t>
  </si>
  <si>
    <t>Budynek murowany, dach kryty papa, stropodach betonowy</t>
  </si>
  <si>
    <r>
      <t xml:space="preserve">ZS Werbkowice - </t>
    </r>
    <r>
      <rPr>
        <sz val="9"/>
        <rFont val="Verdana"/>
        <family val="2"/>
        <charset val="238"/>
      </rPr>
      <t>zalanie pomieszczeń w wyniku pęknięcia rury</t>
    </r>
  </si>
  <si>
    <t>1960 
remont i modernizacja 2012</t>
  </si>
  <si>
    <t>Budynek murowany, dach kryty blachą, wymiana stolarki okiennej, drzwi frontowych, remont łazienki</t>
  </si>
  <si>
    <t xml:space="preserve">2010 remont kapitalny      </t>
  </si>
  <si>
    <t xml:space="preserve">Lata 60 remont.2013 </t>
  </si>
  <si>
    <t xml:space="preserve">Lata 60 remont.2013  </t>
  </si>
  <si>
    <t xml:space="preserve">Lata 60 remont.2013   </t>
  </si>
  <si>
    <t>Budynek murowany, dach kryty blachą, wymiana pokrycia dachowego, ocieplenie budynku, remonty wewnątrz budynku</t>
  </si>
  <si>
    <t>Budynek murowany, dach kryty blachą, remonty wewnątrz budynku, wymiana stolarki okiennej i drzwiowej</t>
  </si>
  <si>
    <t>Budynek murowany, dach kryty blachą, wymiana dachu, ocieplenie budynku, wykonanie sanitariatów i kuchni, malowanie ścian, instalacji elektrycznej</t>
  </si>
  <si>
    <t>Komputer Dell Opti Plex 780 szt. 34</t>
  </si>
  <si>
    <t>Monitor 19" Dell P190S szt. 30</t>
  </si>
  <si>
    <t>Monitor 22" Dell szt. 4</t>
  </si>
  <si>
    <t>Notebook Dell V370 17,3" szt. 2</t>
  </si>
  <si>
    <t>Notebook Dell Vostro 3500 szt. 2</t>
  </si>
  <si>
    <t>Drukarka HP Color LJ Pi606dn</t>
  </si>
  <si>
    <t>Drukarka duplex HP P4015x</t>
  </si>
  <si>
    <t>Drukarka HP Color LJ CP3525</t>
  </si>
  <si>
    <t>Drukarka duplex HP LJ P3015d szt. 2</t>
  </si>
  <si>
    <t>Drukarka do kodów kreskowych Zebra</t>
  </si>
  <si>
    <t>Czytniki kodów kresddkowych Metrologie MS9540</t>
  </si>
  <si>
    <t>Skaner automatyczny Fujitsu Fi6230</t>
  </si>
  <si>
    <t>Skaner automatyczny HP SJ n6310</t>
  </si>
  <si>
    <t>Serwer Dell PowerEdge R510</t>
  </si>
  <si>
    <t>Serwer Dell PowerEdge R511</t>
  </si>
  <si>
    <t xml:space="preserve">Streamer zewnętrzny z oprogramowaniem do backup </t>
  </si>
  <si>
    <t>Konsola z przełącznikiem KVM 17"</t>
  </si>
  <si>
    <t>Firewall FortiGate 80C</t>
  </si>
  <si>
    <t>Projektor ACER P5271i ECO</t>
  </si>
  <si>
    <t>Infomat zewnętrzny</t>
  </si>
  <si>
    <t>Urządzenie wielofunkcyjne</t>
  </si>
  <si>
    <t>Faks Canon</t>
  </si>
  <si>
    <t>Zestaw nagłaśniający</t>
  </si>
  <si>
    <t>Aparat cyfrowy Canon</t>
  </si>
  <si>
    <t>gaśnice, hydranty wew. i zew.</t>
  </si>
  <si>
    <t>gaśnice, monitoring, w pokoju księgowości- szyba antywłamaniowa, hydranty wew. i zew.</t>
  </si>
  <si>
    <t>Laptop Acer TMB 1137</t>
  </si>
  <si>
    <t>Budynek murowany, dach kryty blachą, wymiana stolarki okiennej i drzwiowej, wymiana pokrycia dachowego, ocieplenie ścian,</t>
  </si>
  <si>
    <t>Budynek murowany, dach kryty BetRaeizo, wymiana stolarki okiennej i drzwiowej</t>
  </si>
  <si>
    <t>Budynek murowany, dach kryty blachą, wymiana stolarki okiennej i drzwiowej, wymiana podłóg</t>
  </si>
  <si>
    <t>Budynek murowany, dach kryty blachą, wymiana stolarki okiennej i drzwiowej, pokrycia dachowego, ocieplenie budynku</t>
  </si>
  <si>
    <t>Peresołowice</t>
  </si>
  <si>
    <r>
      <t xml:space="preserve">ZS Werbkowice
- </t>
    </r>
    <r>
      <rPr>
        <sz val="9"/>
        <rFont val="Verdana"/>
        <family val="2"/>
        <charset val="238"/>
      </rPr>
      <t>zalanie łazienki w szkole,
- zalanie łazienki w budynku hali</t>
    </r>
  </si>
  <si>
    <t>Lata 70 
remont 2012</t>
  </si>
  <si>
    <t>21.06.2015 21.06.2016 21.06.2017</t>
  </si>
  <si>
    <t>20.06.2016 20.06.2017 20.06.2018</t>
  </si>
  <si>
    <t>18.09.2014 18.09.2015 18.09.2016</t>
  </si>
  <si>
    <t>17.09.2015 17.09.2016 17.09.2017</t>
  </si>
  <si>
    <t>25.11.2014 25.11.2015 25.11.2016</t>
  </si>
  <si>
    <t>24.11.2015 24.11.2016 24.11.2017</t>
  </si>
  <si>
    <t>07.08.2015 07.08.2016 07.08.2017</t>
  </si>
  <si>
    <t>06.08.2016 06.08.2017 06.08.2018</t>
  </si>
  <si>
    <t>01.03.2015 01.03.2016 01.03.2017</t>
  </si>
  <si>
    <t>29.02.2016 28.02.2017 28.02.2018</t>
  </si>
  <si>
    <t>01.10.2014 01.10.2015 01.10.2016</t>
  </si>
  <si>
    <t>30.09.2015 30.09.2016 30.09.2017</t>
  </si>
  <si>
    <t>01.01.2015 01.01.2016 01.01.2017</t>
  </si>
  <si>
    <t>31.12.2015 31.12.2016 31.12.2017</t>
  </si>
  <si>
    <t>24.09.2014 24.09.2015 24.09.2016</t>
  </si>
  <si>
    <t>23.09.2015 23.09.2016 23.09.2017</t>
  </si>
  <si>
    <t>07.05.2015 07.05.2016 07.05.2017</t>
  </si>
  <si>
    <t>06.05.2016 06.05.2017 06.05.2018</t>
  </si>
  <si>
    <t>25.10.2014 25.10.2015 25.10.2016</t>
  </si>
  <si>
    <t>24.10.2015 24.10.2016 24.10.2017</t>
  </si>
  <si>
    <t>16.12.2014 16.12.2015 16.12.2016</t>
  </si>
  <si>
    <t>15.12.2015 15.12.2016 15.12.2017</t>
  </si>
  <si>
    <t>12.04.2015 12.04.2016 12.04.2017</t>
  </si>
  <si>
    <t>11.04.2016 11.04.2017 11.04.2018</t>
  </si>
  <si>
    <t>06.07.2015 06.07.2016 06.07.2017</t>
  </si>
  <si>
    <t>05.07.2016 05.07.2017 05.07.2018</t>
  </si>
  <si>
    <t>SPECJALNY POŻRNICZY</t>
  </si>
  <si>
    <t>09.06.1978</t>
  </si>
  <si>
    <t>WV1ZZZ70Z3H140481</t>
  </si>
  <si>
    <t>immobilizer</t>
  </si>
  <si>
    <t>Wiata przystankowa Atena Standard</t>
  </si>
  <si>
    <t>Wiata przystankowa</t>
  </si>
  <si>
    <t>Hostynne Kolonia, droga krajowa 74</t>
  </si>
  <si>
    <t>Dobromierzyce, droga powiatowa Hostynne- Zaborce 3418L</t>
  </si>
  <si>
    <t>Werbkowice- Tyszowce droga powiatowa nr 3241L</t>
  </si>
  <si>
    <t>Piłsudskiego 2,</t>
  </si>
  <si>
    <t>TRAKTOREK</t>
  </si>
  <si>
    <t>ul.Zamojska, Werbkowice</t>
  </si>
  <si>
    <t>ul.Zamojska 1, Werbkowice</t>
  </si>
  <si>
    <t>Garaż</t>
  </si>
  <si>
    <t>Budynek murowany, dach jednospadowy, kryty papą</t>
  </si>
</sst>
</file>

<file path=xl/styles.xml><?xml version="1.0" encoding="utf-8"?>
<styleSheet xmlns="http://schemas.openxmlformats.org/spreadsheetml/2006/main">
  <numFmts count="6">
    <numFmt numFmtId="8" formatCode="#,##0.00\ &quot;zł&quot;;[Red]\-#,##0.00\ &quot;zł&quot;"/>
    <numFmt numFmtId="44" formatCode="_-* #,##0.00\ &quot;zł&quot;_-;\-* #,##0.00\ &quot;zł&quot;_-;_-* &quot;-&quot;??\ &quot;zł&quot;_-;_-@_-"/>
    <numFmt numFmtId="164" formatCode="#,##0.00\ &quot;zł&quot;"/>
    <numFmt numFmtId="165" formatCode="#,##0.00\ _z_ł"/>
    <numFmt numFmtId="166" formatCode="d&quot;.&quot;mm&quot;.&quot;yyyy"/>
    <numFmt numFmtId="167" formatCode="d/mm/yyyy"/>
  </numFmts>
  <fonts count="38">
    <font>
      <sz val="10"/>
      <name val="Arial"/>
      <charset val="238"/>
    </font>
    <font>
      <sz val="10"/>
      <name val="Arial"/>
      <family val="2"/>
      <charset val="238"/>
    </font>
    <font>
      <b/>
      <sz val="10"/>
      <name val="Verdana"/>
      <family val="2"/>
      <charset val="238"/>
    </font>
    <font>
      <sz val="10"/>
      <name val="Verdana"/>
      <family val="2"/>
      <charset val="238"/>
    </font>
    <font>
      <b/>
      <i/>
      <u/>
      <sz val="11"/>
      <name val="Verdana"/>
      <family val="2"/>
      <charset val="238"/>
    </font>
    <font>
      <b/>
      <i/>
      <u/>
      <sz val="10"/>
      <name val="Verdana"/>
      <family val="2"/>
      <charset val="238"/>
    </font>
    <font>
      <b/>
      <u/>
      <sz val="10"/>
      <name val="Verdana"/>
      <family val="2"/>
      <charset val="238"/>
    </font>
    <font>
      <b/>
      <i/>
      <sz val="10"/>
      <name val="Arial"/>
      <family val="2"/>
      <charset val="238"/>
    </font>
    <font>
      <b/>
      <i/>
      <sz val="10"/>
      <color indexed="9"/>
      <name val="Verdana"/>
      <family val="2"/>
      <charset val="238"/>
    </font>
    <font>
      <b/>
      <sz val="10"/>
      <color indexed="9"/>
      <name val="Verdana"/>
      <family val="2"/>
      <charset val="238"/>
    </font>
    <font>
      <b/>
      <sz val="9"/>
      <name val="Verdana"/>
      <family val="2"/>
      <charset val="238"/>
    </font>
    <font>
      <b/>
      <sz val="10"/>
      <color theme="0"/>
      <name val="Arial"/>
      <family val="2"/>
      <charset val="238"/>
    </font>
    <font>
      <sz val="10"/>
      <color theme="0"/>
      <name val="Arial"/>
      <family val="2"/>
      <charset val="238"/>
    </font>
    <font>
      <sz val="11"/>
      <name val="Verdana"/>
      <family val="2"/>
      <charset val="238"/>
    </font>
    <font>
      <b/>
      <sz val="10"/>
      <color theme="1"/>
      <name val="Czcionka tekstu podstawowego"/>
      <charset val="238"/>
    </font>
    <font>
      <sz val="11"/>
      <name val="Arial"/>
      <family val="2"/>
      <charset val="238"/>
    </font>
    <font>
      <sz val="9"/>
      <name val="Verdana"/>
      <family val="2"/>
      <charset val="238"/>
    </font>
    <font>
      <sz val="11"/>
      <color rgb="FF000000"/>
      <name val="Arial"/>
      <family val="2"/>
      <charset val="238"/>
    </font>
    <font>
      <b/>
      <sz val="11"/>
      <color rgb="FF000000"/>
      <name val="Arial"/>
      <family val="2"/>
      <charset val="238"/>
    </font>
    <font>
      <b/>
      <sz val="9"/>
      <color theme="0"/>
      <name val="Verdana"/>
      <family val="2"/>
      <charset val="238"/>
    </font>
    <font>
      <sz val="16"/>
      <name val="Verdana"/>
      <family val="2"/>
      <charset val="238"/>
    </font>
    <font>
      <sz val="8"/>
      <name val="Verdana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i/>
      <sz val="10"/>
      <color theme="0"/>
      <name val="Verdana"/>
      <family val="2"/>
      <charset val="238"/>
    </font>
    <font>
      <b/>
      <sz val="10"/>
      <color theme="0"/>
      <name val="Verdana"/>
      <family val="2"/>
      <charset val="238"/>
    </font>
    <font>
      <sz val="10"/>
      <color theme="0"/>
      <name val="Verdana"/>
      <family val="2"/>
      <charset val="238"/>
    </font>
    <font>
      <i/>
      <sz val="10"/>
      <color theme="0"/>
      <name val="Verdana"/>
      <family val="2"/>
      <charset val="238"/>
    </font>
    <font>
      <sz val="10"/>
      <color indexed="9"/>
      <name val="Verdana"/>
      <family val="2"/>
      <charset val="238"/>
    </font>
    <font>
      <i/>
      <sz val="10"/>
      <color indexed="9"/>
      <name val="Verdana"/>
      <family val="2"/>
      <charset val="238"/>
    </font>
    <font>
      <b/>
      <i/>
      <u/>
      <sz val="9"/>
      <name val="Verdana"/>
      <family val="2"/>
      <charset val="238"/>
    </font>
    <font>
      <b/>
      <i/>
      <u/>
      <sz val="12"/>
      <name val="Verdana"/>
      <family val="2"/>
      <charset val="238"/>
    </font>
    <font>
      <b/>
      <sz val="11"/>
      <color indexed="9"/>
      <name val="Arial"/>
      <family val="2"/>
      <charset val="238"/>
    </font>
    <font>
      <sz val="10"/>
      <color theme="1"/>
      <name val="Verdana"/>
      <family val="2"/>
      <charset val="238"/>
    </font>
    <font>
      <b/>
      <sz val="10"/>
      <name val="Arial CE"/>
      <family val="2"/>
      <charset val="238"/>
    </font>
    <font>
      <sz val="10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0"/>
      <color rgb="FF000000"/>
      <name val="Verdana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indexed="56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292165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44" fontId="22" fillId="0" borderId="0" applyFont="0" applyFill="0" applyBorder="0" applyAlignment="0" applyProtection="0"/>
  </cellStyleXfs>
  <cellXfs count="174">
    <xf numFmtId="0" fontId="0" fillId="0" borderId="0" xfId="0"/>
    <xf numFmtId="0" fontId="2" fillId="2" borderId="0" xfId="0" applyFont="1" applyFill="1" applyAlignment="1">
      <alignment horizontal="left" vertical="center"/>
    </xf>
    <xf numFmtId="0" fontId="3" fillId="2" borderId="0" xfId="0" applyFont="1" applyFill="1" applyAlignment="1">
      <alignment vertical="center"/>
    </xf>
    <xf numFmtId="0" fontId="3" fillId="2" borderId="0" xfId="0" applyFont="1" applyFill="1" applyAlignment="1">
      <alignment vertical="center" wrapText="1"/>
    </xf>
    <xf numFmtId="0" fontId="3" fillId="2" borderId="0" xfId="0" applyFont="1" applyFill="1" applyAlignment="1">
      <alignment horizontal="center" vertical="center"/>
    </xf>
    <xf numFmtId="0" fontId="3" fillId="2" borderId="0" xfId="0" applyFont="1" applyFill="1" applyBorder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center" vertical="center"/>
    </xf>
    <xf numFmtId="0" fontId="3" fillId="0" borderId="0" xfId="0" applyFont="1"/>
    <xf numFmtId="164" fontId="3" fillId="0" borderId="0" xfId="0" applyNumberFormat="1" applyFont="1" applyAlignment="1">
      <alignment horizontal="center"/>
    </xf>
    <xf numFmtId="0" fontId="5" fillId="0" borderId="0" xfId="0" applyFont="1" applyAlignment="1">
      <alignment horizontal="right" wrapText="1"/>
    </xf>
    <xf numFmtId="0" fontId="3" fillId="0" borderId="0" xfId="0" applyFont="1" applyBorder="1"/>
    <xf numFmtId="164" fontId="3" fillId="0" borderId="0" xfId="0" applyNumberFormat="1" applyFont="1" applyBorder="1" applyAlignment="1">
      <alignment horizontal="center"/>
    </xf>
    <xf numFmtId="0" fontId="3" fillId="0" borderId="0" xfId="0" applyFont="1" applyBorder="1" applyAlignment="1">
      <alignment wrapText="1"/>
    </xf>
    <xf numFmtId="0" fontId="3" fillId="0" borderId="0" xfId="0" applyFont="1" applyAlignment="1">
      <alignment wrapText="1"/>
    </xf>
    <xf numFmtId="0" fontId="3" fillId="0" borderId="0" xfId="0" applyFont="1" applyFill="1" applyAlignment="1">
      <alignment horizontal="center"/>
    </xf>
    <xf numFmtId="0" fontId="3" fillId="0" borderId="0" xfId="0" applyFont="1" applyFill="1" applyAlignment="1">
      <alignment horizontal="left"/>
    </xf>
    <xf numFmtId="0" fontId="3" fillId="0" borderId="0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8" fontId="3" fillId="0" borderId="0" xfId="0" applyNumberFormat="1" applyFont="1" applyFill="1" applyBorder="1" applyAlignment="1">
      <alignment horizontal="center" vertical="center" wrapText="1"/>
    </xf>
    <xf numFmtId="2" fontId="3" fillId="0" borderId="0" xfId="0" applyNumberFormat="1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/>
    </xf>
    <xf numFmtId="0" fontId="9" fillId="0" borderId="0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165" fontId="5" fillId="0" borderId="0" xfId="0" applyNumberFormat="1" applyFont="1" applyFill="1" applyAlignment="1">
      <alignment horizontal="right"/>
    </xf>
    <xf numFmtId="165" fontId="3" fillId="0" borderId="0" xfId="0" applyNumberFormat="1" applyFont="1" applyFill="1" applyAlignment="1">
      <alignment horizontal="right"/>
    </xf>
    <xf numFmtId="0" fontId="2" fillId="0" borderId="1" xfId="0" applyFont="1" applyFill="1" applyBorder="1" applyAlignment="1">
      <alignment horizontal="center" vertical="center" wrapText="1"/>
    </xf>
    <xf numFmtId="164" fontId="9" fillId="4" borderId="1" xfId="0" applyNumberFormat="1" applyFont="1" applyFill="1" applyBorder="1" applyAlignment="1">
      <alignment horizontal="right" vertical="center" wrapText="1"/>
    </xf>
    <xf numFmtId="164" fontId="9" fillId="4" borderId="1" xfId="0" applyNumberFormat="1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horizontal="left" vertical="center" wrapText="1"/>
    </xf>
    <xf numFmtId="0" fontId="2" fillId="0" borderId="0" xfId="0" applyFont="1" applyFill="1" applyAlignment="1">
      <alignment horizontal="center"/>
    </xf>
    <xf numFmtId="0" fontId="11" fillId="6" borderId="1" xfId="0" applyFont="1" applyFill="1" applyBorder="1" applyAlignment="1">
      <alignment horizontal="center" vertical="center"/>
    </xf>
    <xf numFmtId="0" fontId="11" fillId="6" borderId="1" xfId="0" applyFont="1" applyFill="1" applyBorder="1" applyAlignment="1">
      <alignment horizontal="center" vertical="center" wrapText="1"/>
    </xf>
    <xf numFmtId="44" fontId="11" fillId="6" borderId="1" xfId="0" applyNumberFormat="1" applyFont="1" applyFill="1" applyBorder="1" applyAlignment="1">
      <alignment horizontal="center" vertical="center" wrapText="1"/>
    </xf>
    <xf numFmtId="44" fontId="11" fillId="6" borderId="1" xfId="0" applyNumberFormat="1" applyFont="1" applyFill="1" applyBorder="1" applyAlignment="1">
      <alignment horizontal="center" vertical="center"/>
    </xf>
    <xf numFmtId="0" fontId="12" fillId="6" borderId="1" xfId="0" applyFont="1" applyFill="1" applyBorder="1"/>
    <xf numFmtId="44" fontId="11" fillId="6" borderId="1" xfId="0" applyNumberFormat="1" applyFont="1" applyFill="1" applyBorder="1" applyAlignment="1">
      <alignment vertical="center"/>
    </xf>
    <xf numFmtId="44" fontId="1" fillId="5" borderId="1" xfId="0" applyNumberFormat="1" applyFont="1" applyFill="1" applyBorder="1" applyAlignment="1">
      <alignment horizontal="center" vertical="center"/>
    </xf>
    <xf numFmtId="164" fontId="9" fillId="3" borderId="1" xfId="0" applyNumberFormat="1" applyFont="1" applyFill="1" applyBorder="1" applyAlignment="1">
      <alignment horizontal="right" vertical="center" wrapText="1"/>
    </xf>
    <xf numFmtId="0" fontId="10" fillId="0" borderId="1" xfId="0" applyFont="1" applyFill="1" applyBorder="1" applyAlignment="1">
      <alignment horizontal="center" vertical="center" wrapText="1"/>
    </xf>
    <xf numFmtId="4" fontId="10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vertical="center"/>
    </xf>
    <xf numFmtId="0" fontId="15" fillId="0" borderId="0" xfId="0" applyFont="1"/>
    <xf numFmtId="0" fontId="15" fillId="0" borderId="1" xfId="0" applyFont="1" applyBorder="1" applyAlignment="1">
      <alignment vertical="center"/>
    </xf>
    <xf numFmtId="0" fontId="16" fillId="0" borderId="0" xfId="0" applyFont="1" applyAlignment="1">
      <alignment horizontal="right" vertical="center"/>
    </xf>
    <xf numFmtId="49" fontId="17" fillId="0" borderId="1" xfId="0" applyNumberFormat="1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 wrapText="1"/>
    </xf>
    <xf numFmtId="166" fontId="18" fillId="0" borderId="1" xfId="0" applyNumberFormat="1" applyFont="1" applyFill="1" applyBorder="1" applyAlignment="1">
      <alignment horizontal="center" vertical="center" wrapText="1"/>
    </xf>
    <xf numFmtId="0" fontId="15" fillId="0" borderId="0" xfId="0" applyFont="1" applyFill="1" applyAlignment="1">
      <alignment vertical="center"/>
    </xf>
    <xf numFmtId="165" fontId="9" fillId="4" borderId="1" xfId="0" applyNumberFormat="1" applyFont="1" applyFill="1" applyBorder="1" applyAlignment="1">
      <alignment horizontal="center" vertical="center" wrapText="1"/>
    </xf>
    <xf numFmtId="0" fontId="19" fillId="0" borderId="0" xfId="0" applyFont="1" applyFill="1" applyBorder="1" applyAlignment="1">
      <alignment horizontal="right" vertical="center" wrapText="1"/>
    </xf>
    <xf numFmtId="0" fontId="16" fillId="0" borderId="0" xfId="0" applyFont="1" applyBorder="1" applyAlignment="1">
      <alignment horizontal="right" vertical="center"/>
    </xf>
    <xf numFmtId="0" fontId="21" fillId="0" borderId="0" xfId="0" applyFont="1" applyAlignment="1">
      <alignment horizontal="right" wrapText="1"/>
    </xf>
    <xf numFmtId="0" fontId="14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right"/>
    </xf>
    <xf numFmtId="0" fontId="0" fillId="0" borderId="0" xfId="0" applyFill="1" applyAlignment="1">
      <alignment vertical="center"/>
    </xf>
    <xf numFmtId="0" fontId="0" fillId="0" borderId="0" xfId="0" applyFill="1" applyBorder="1" applyAlignment="1">
      <alignment vertical="center"/>
    </xf>
    <xf numFmtId="0" fontId="23" fillId="0" borderId="1" xfId="0" applyFont="1" applyFill="1" applyBorder="1" applyAlignment="1">
      <alignment horizontal="center" vertical="center" wrapText="1"/>
    </xf>
    <xf numFmtId="0" fontId="3" fillId="0" borderId="0" xfId="0" applyFont="1" applyFill="1"/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vertical="center" wrapText="1"/>
    </xf>
    <xf numFmtId="0" fontId="9" fillId="4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right" vertical="center" wrapText="1"/>
    </xf>
    <xf numFmtId="0" fontId="2" fillId="0" borderId="0" xfId="0" applyFont="1" applyAlignment="1">
      <alignment horizontal="left" vertical="center"/>
    </xf>
    <xf numFmtId="0" fontId="27" fillId="4" borderId="1" xfId="0" applyFont="1" applyFill="1" applyBorder="1" applyAlignment="1">
      <alignment vertical="center" wrapText="1"/>
    </xf>
    <xf numFmtId="0" fontId="27" fillId="4" borderId="1" xfId="0" applyFont="1" applyFill="1" applyBorder="1" applyAlignment="1">
      <alignment horizontal="center" vertical="center" wrapText="1"/>
    </xf>
    <xf numFmtId="0" fontId="26" fillId="4" borderId="1" xfId="0" applyFont="1" applyFill="1" applyBorder="1" applyAlignment="1">
      <alignment vertical="center" wrapText="1"/>
    </xf>
    <xf numFmtId="0" fontId="3" fillId="5" borderId="0" xfId="0" applyFont="1" applyFill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29" fillId="0" borderId="0" xfId="0" applyFont="1" applyFill="1" applyBorder="1" applyAlignment="1">
      <alignment vertical="center" wrapText="1"/>
    </xf>
    <xf numFmtId="0" fontId="29" fillId="0" borderId="0" xfId="0" applyFont="1" applyFill="1" applyBorder="1" applyAlignment="1">
      <alignment horizontal="center" vertical="center" wrapText="1"/>
    </xf>
    <xf numFmtId="0" fontId="28" fillId="0" borderId="0" xfId="0" applyFont="1" applyFill="1" applyBorder="1" applyAlignment="1">
      <alignment vertical="center" wrapText="1"/>
    </xf>
    <xf numFmtId="0" fontId="13" fillId="0" borderId="0" xfId="0" applyFont="1" applyAlignment="1">
      <alignment vertical="top" textRotation="180"/>
    </xf>
    <xf numFmtId="165" fontId="30" fillId="0" borderId="0" xfId="0" applyNumberFormat="1" applyFont="1" applyFill="1" applyAlignment="1">
      <alignment horizontal="right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4" fontId="3" fillId="0" borderId="1" xfId="0" applyNumberFormat="1" applyFont="1" applyBorder="1" applyAlignment="1">
      <alignment horizontal="right" vertical="center" wrapText="1"/>
    </xf>
    <xf numFmtId="0" fontId="4" fillId="2" borderId="0" xfId="0" applyFont="1" applyFill="1" applyAlignment="1">
      <alignment horizontal="right" vertical="center"/>
    </xf>
    <xf numFmtId="0" fontId="30" fillId="0" borderId="0" xfId="0" applyFont="1" applyAlignment="1">
      <alignment horizontal="right" wrapText="1"/>
    </xf>
    <xf numFmtId="0" fontId="16" fillId="0" borderId="0" xfId="0" applyFont="1" applyFill="1"/>
    <xf numFmtId="0" fontId="32" fillId="0" borderId="0" xfId="0" applyFont="1" applyFill="1" applyBorder="1" applyAlignment="1">
      <alignment horizontal="center" vertical="center" wrapText="1"/>
    </xf>
    <xf numFmtId="0" fontId="33" fillId="0" borderId="0" xfId="0" applyFont="1" applyFill="1"/>
    <xf numFmtId="0" fontId="9" fillId="4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4" fontId="3" fillId="0" borderId="1" xfId="0" applyNumberFormat="1" applyFont="1" applyFill="1" applyBorder="1" applyAlignment="1">
      <alignment vertical="center" wrapText="1"/>
    </xf>
    <xf numFmtId="0" fontId="33" fillId="0" borderId="1" xfId="0" applyFont="1" applyFill="1" applyBorder="1" applyAlignment="1">
      <alignment horizontal="center" vertical="center" wrapText="1"/>
    </xf>
    <xf numFmtId="0" fontId="33" fillId="0" borderId="1" xfId="0" applyFont="1" applyFill="1" applyBorder="1" applyAlignment="1">
      <alignment vertical="center" wrapText="1"/>
    </xf>
    <xf numFmtId="4" fontId="33" fillId="0" borderId="1" xfId="0" applyNumberFormat="1" applyFont="1" applyFill="1" applyBorder="1" applyAlignment="1">
      <alignment vertical="center" wrapText="1"/>
    </xf>
    <xf numFmtId="4" fontId="3" fillId="0" borderId="1" xfId="0" applyNumberFormat="1" applyFont="1" applyFill="1" applyBorder="1" applyAlignment="1">
      <alignment vertical="center"/>
    </xf>
    <xf numFmtId="0" fontId="1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167" fontId="1" fillId="0" borderId="1" xfId="0" applyNumberFormat="1" applyFont="1" applyFill="1" applyBorder="1" applyAlignment="1">
      <alignment horizontal="center" vertical="center" wrapText="1"/>
    </xf>
    <xf numFmtId="165" fontId="0" fillId="0" borderId="1" xfId="0" applyNumberFormat="1" applyFont="1" applyFill="1" applyBorder="1" applyAlignment="1">
      <alignment horizontal="center" vertical="center" wrapText="1"/>
    </xf>
    <xf numFmtId="167" fontId="23" fillId="0" borderId="1" xfId="0" applyNumberFormat="1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/>
    </xf>
    <xf numFmtId="0" fontId="9" fillId="4" borderId="1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44" fontId="3" fillId="0" borderId="0" xfId="1" applyFont="1" applyFill="1" applyAlignment="1">
      <alignment horizontal="right" vertical="center"/>
    </xf>
    <xf numFmtId="44" fontId="9" fillId="4" borderId="1" xfId="1" applyFont="1" applyFill="1" applyBorder="1" applyAlignment="1">
      <alignment horizontal="center" vertical="center" wrapText="1"/>
    </xf>
    <xf numFmtId="44" fontId="25" fillId="4" borderId="1" xfId="1" applyFont="1" applyFill="1" applyBorder="1" applyAlignment="1">
      <alignment horizontal="right" vertical="center" wrapText="1"/>
    </xf>
    <xf numFmtId="44" fontId="25" fillId="0" borderId="0" xfId="1" applyFont="1" applyFill="1" applyAlignment="1">
      <alignment vertical="center"/>
    </xf>
    <xf numFmtId="44" fontId="1" fillId="0" borderId="1" xfId="1" applyFont="1" applyBorder="1" applyAlignment="1">
      <alignment vertical="center"/>
    </xf>
    <xf numFmtId="0" fontId="34" fillId="0" borderId="1" xfId="0" applyFont="1" applyBorder="1" applyAlignment="1">
      <alignment vertical="center" wrapText="1"/>
    </xf>
    <xf numFmtId="17" fontId="1" fillId="0" borderId="1" xfId="0" applyNumberFormat="1" applyFont="1" applyFill="1" applyBorder="1" applyAlignment="1">
      <alignment horizontal="center" vertical="center" wrapText="1"/>
    </xf>
    <xf numFmtId="0" fontId="35" fillId="0" borderId="1" xfId="0" applyFont="1" applyFill="1" applyBorder="1" applyAlignment="1">
      <alignment horizontal="center" vertical="center" wrapText="1"/>
    </xf>
    <xf numFmtId="49" fontId="35" fillId="0" borderId="1" xfId="0" applyNumberFormat="1" applyFont="1" applyFill="1" applyBorder="1" applyAlignment="1">
      <alignment horizontal="center" vertical="center" wrapText="1"/>
    </xf>
    <xf numFmtId="166" fontId="36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center"/>
    </xf>
    <xf numFmtId="0" fontId="1" fillId="0" borderId="0" xfId="0" applyFont="1"/>
    <xf numFmtId="0" fontId="23" fillId="0" borderId="1" xfId="0" applyFont="1" applyBorder="1" applyAlignment="1">
      <alignment vertical="center" wrapText="1"/>
    </xf>
    <xf numFmtId="44" fontId="1" fillId="0" borderId="1" xfId="1" applyFont="1" applyBorder="1" applyAlignment="1">
      <alignment horizontal="center" vertical="center" wrapText="1"/>
    </xf>
    <xf numFmtId="44" fontId="1" fillId="5" borderId="1" xfId="1" applyFont="1" applyFill="1" applyBorder="1" applyAlignment="1">
      <alignment vertical="center"/>
    </xf>
    <xf numFmtId="0" fontId="1" fillId="5" borderId="1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vertical="center" wrapText="1"/>
    </xf>
    <xf numFmtId="164" fontId="1" fillId="0" borderId="1" xfId="0" applyNumberFormat="1" applyFont="1" applyBorder="1" applyAlignment="1">
      <alignment horizontal="left" vertical="center" wrapText="1"/>
    </xf>
    <xf numFmtId="0" fontId="23" fillId="5" borderId="0" xfId="0" applyFont="1" applyFill="1" applyAlignment="1">
      <alignment horizontal="left" vertical="center"/>
    </xf>
    <xf numFmtId="0" fontId="1" fillId="5" borderId="0" xfId="0" applyFont="1" applyFill="1" applyAlignment="1">
      <alignment vertical="center"/>
    </xf>
    <xf numFmtId="0" fontId="1" fillId="5" borderId="1" xfId="0" applyFont="1" applyFill="1" applyBorder="1" applyAlignment="1">
      <alignment horizontal="left" vertical="center" wrapText="1"/>
    </xf>
    <xf numFmtId="0" fontId="1" fillId="0" borderId="0" xfId="0" applyFont="1" applyAlignment="1">
      <alignment vertical="center"/>
    </xf>
    <xf numFmtId="0" fontId="1" fillId="5" borderId="1" xfId="1" applyNumberFormat="1" applyFont="1" applyFill="1" applyBorder="1" applyAlignment="1">
      <alignment horizontal="center" vertical="center"/>
    </xf>
    <xf numFmtId="44" fontId="1" fillId="5" borderId="1" xfId="1" applyFont="1" applyFill="1" applyBorder="1" applyAlignment="1">
      <alignment horizontal="center" vertical="center"/>
    </xf>
    <xf numFmtId="44" fontId="1" fillId="0" borderId="1" xfId="1" applyFont="1" applyFill="1" applyBorder="1" applyAlignment="1">
      <alignment horizontal="right" vertical="center" wrapText="1"/>
    </xf>
    <xf numFmtId="0" fontId="34" fillId="0" borderId="1" xfId="0" applyFont="1" applyBorder="1" applyAlignment="1">
      <alignment vertical="center"/>
    </xf>
    <xf numFmtId="0" fontId="34" fillId="0" borderId="2" xfId="0" applyFont="1" applyBorder="1" applyAlignment="1">
      <alignment vertical="center"/>
    </xf>
    <xf numFmtId="0" fontId="37" fillId="0" borderId="1" xfId="0" applyFont="1" applyFill="1" applyBorder="1" applyAlignment="1">
      <alignment horizontal="center" vertical="center" wrapText="1"/>
    </xf>
    <xf numFmtId="44" fontId="1" fillId="0" borderId="1" xfId="1" applyFont="1" applyFill="1" applyBorder="1" applyAlignment="1">
      <alignment horizontal="center" vertical="center"/>
    </xf>
    <xf numFmtId="0" fontId="3" fillId="0" borderId="0" xfId="0" applyNumberFormat="1" applyFont="1" applyFill="1" applyAlignment="1">
      <alignment horizontal="center" vertical="center"/>
    </xf>
    <xf numFmtId="0" fontId="26" fillId="4" borderId="1" xfId="0" applyNumberFormat="1" applyFont="1" applyFill="1" applyBorder="1" applyAlignment="1">
      <alignment horizontal="center" vertical="center" wrapText="1"/>
    </xf>
    <xf numFmtId="0" fontId="1" fillId="5" borderId="1" xfId="0" applyNumberFormat="1" applyFont="1" applyFill="1" applyBorder="1" applyAlignment="1">
      <alignment horizontal="center" vertical="center"/>
    </xf>
    <xf numFmtId="0" fontId="28" fillId="0" borderId="0" xfId="0" applyNumberFormat="1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horizontal="center" vertical="center" wrapText="1"/>
    </xf>
    <xf numFmtId="44" fontId="1" fillId="0" borderId="1" xfId="1" applyFont="1" applyBorder="1" applyAlignment="1">
      <alignment vertical="center" wrapText="1"/>
    </xf>
    <xf numFmtId="44" fontId="1" fillId="0" borderId="1" xfId="1" applyFont="1" applyBorder="1" applyAlignment="1">
      <alignment horizontal="right" vertical="center" wrapText="1"/>
    </xf>
    <xf numFmtId="44" fontId="9" fillId="0" borderId="0" xfId="1" applyFont="1" applyFill="1" applyBorder="1" applyAlignment="1">
      <alignment horizontal="right" vertical="center" wrapText="1"/>
    </xf>
    <xf numFmtId="0" fontId="1" fillId="0" borderId="2" xfId="0" applyFont="1" applyBorder="1" applyAlignment="1">
      <alignment horizontal="center" vertical="center"/>
    </xf>
    <xf numFmtId="44" fontId="1" fillId="0" borderId="2" xfId="1" applyFont="1" applyBorder="1" applyAlignment="1">
      <alignment vertical="center"/>
    </xf>
    <xf numFmtId="164" fontId="1" fillId="0" borderId="1" xfId="0" applyNumberFormat="1" applyFont="1" applyBorder="1" applyAlignment="1">
      <alignment horizontal="right" vertical="center" wrapText="1"/>
    </xf>
    <xf numFmtId="0" fontId="20" fillId="0" borderId="0" xfId="0" applyFont="1" applyAlignment="1">
      <alignment horizontal="center" textRotation="180"/>
    </xf>
    <xf numFmtId="0" fontId="20" fillId="0" borderId="0" xfId="0" applyFont="1" applyAlignment="1">
      <alignment textRotation="180"/>
    </xf>
    <xf numFmtId="0" fontId="20" fillId="5" borderId="7" xfId="0" applyFont="1" applyFill="1" applyBorder="1" applyAlignment="1">
      <alignment horizontal="center" textRotation="180"/>
    </xf>
    <xf numFmtId="0" fontId="20" fillId="5" borderId="0" xfId="0" applyFont="1" applyFill="1" applyAlignment="1">
      <alignment horizontal="center" textRotation="180"/>
    </xf>
    <xf numFmtId="0" fontId="20" fillId="5" borderId="0" xfId="0" applyFont="1" applyFill="1" applyAlignment="1">
      <alignment textRotation="180"/>
    </xf>
    <xf numFmtId="0" fontId="20" fillId="0" borderId="7" xfId="0" applyFont="1" applyBorder="1" applyAlignment="1">
      <alignment horizontal="center" textRotation="180"/>
    </xf>
    <xf numFmtId="0" fontId="20" fillId="0" borderId="0" xfId="0" applyFont="1" applyAlignment="1">
      <alignment horizontal="center" vertical="top" textRotation="180"/>
    </xf>
    <xf numFmtId="165" fontId="0" fillId="0" borderId="1" xfId="0" applyNumberFormat="1" applyFill="1" applyBorder="1" applyAlignment="1">
      <alignment horizontal="center" vertical="center" wrapText="1"/>
    </xf>
    <xf numFmtId="0" fontId="20" fillId="0" borderId="7" xfId="0" applyFont="1" applyBorder="1" applyAlignment="1">
      <alignment horizontal="center" textRotation="180"/>
    </xf>
    <xf numFmtId="0" fontId="25" fillId="4" borderId="1" xfId="0" applyFont="1" applyFill="1" applyBorder="1" applyAlignment="1">
      <alignment horizontal="center" vertical="center" wrapText="1"/>
    </xf>
    <xf numFmtId="0" fontId="20" fillId="0" borderId="7" xfId="0" applyFont="1" applyBorder="1" applyAlignment="1">
      <alignment horizontal="left" textRotation="180"/>
    </xf>
    <xf numFmtId="0" fontId="6" fillId="0" borderId="1" xfId="0" applyFont="1" applyFill="1" applyBorder="1" applyAlignment="1">
      <alignment vertical="center"/>
    </xf>
    <xf numFmtId="0" fontId="31" fillId="0" borderId="0" xfId="0" applyFont="1" applyFill="1" applyAlignment="1">
      <alignment horizontal="right" vertical="center"/>
    </xf>
    <xf numFmtId="0" fontId="6" fillId="0" borderId="1" xfId="0" applyFont="1" applyFill="1" applyBorder="1" applyAlignment="1">
      <alignment horizontal="left" vertical="center" wrapText="1"/>
    </xf>
    <xf numFmtId="0" fontId="9" fillId="4" borderId="1" xfId="0" applyFont="1" applyFill="1" applyBorder="1" applyAlignment="1">
      <alignment horizontal="center" vertical="center" wrapText="1"/>
    </xf>
    <xf numFmtId="0" fontId="24" fillId="4" borderId="1" xfId="0" applyFont="1" applyFill="1" applyBorder="1" applyAlignment="1">
      <alignment horizontal="left" vertical="center" wrapText="1"/>
    </xf>
    <xf numFmtId="0" fontId="9" fillId="4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horizontal="right" textRotation="91" wrapText="1"/>
    </xf>
    <xf numFmtId="0" fontId="2" fillId="0" borderId="4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5" fillId="0" borderId="0" xfId="0" applyFont="1" applyAlignment="1">
      <alignment horizontal="right"/>
    </xf>
    <xf numFmtId="0" fontId="3" fillId="0" borderId="6" xfId="0" applyFont="1" applyFill="1" applyBorder="1" applyAlignment="1">
      <alignment horizontal="center" vertical="center" wrapText="1"/>
    </xf>
  </cellXfs>
  <cellStyles count="2">
    <cellStyle name="Normalny" xfId="0" builtinId="0"/>
    <cellStyle name="Walutowy" xfId="1" builtinId="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Arkusz1"/>
  <dimension ref="A1:N117"/>
  <sheetViews>
    <sheetView tabSelected="1" view="pageBreakPreview" zoomScaleNormal="100" zoomScaleSheetLayoutView="100" zoomScalePageLayoutView="90" workbookViewId="0">
      <selection activeCell="E9" sqref="E9"/>
    </sheetView>
  </sheetViews>
  <sheetFormatPr defaultRowHeight="14.25"/>
  <cols>
    <col min="1" max="1" width="4.28515625" style="148" customWidth="1"/>
    <col min="2" max="2" width="5.5703125" style="61" customWidth="1"/>
    <col min="3" max="3" width="34.140625" style="50" customWidth="1"/>
    <col min="4" max="4" width="15.5703125" style="61" customWidth="1"/>
    <col min="5" max="5" width="25" style="108" bestFit="1" customWidth="1"/>
    <col min="6" max="6" width="20.140625" style="108" hidden="1" customWidth="1"/>
    <col min="7" max="7" width="25" style="108" bestFit="1" customWidth="1"/>
    <col min="8" max="8" width="19.5703125" style="137" customWidth="1"/>
    <col min="9" max="9" width="29" style="43" hidden="1" customWidth="1"/>
    <col min="10" max="10" width="11.7109375" style="61" customWidth="1"/>
    <col min="11" max="11" width="31.5703125" style="43" customWidth="1"/>
    <col min="12" max="12" width="38.140625" style="43" customWidth="1"/>
    <col min="13" max="13" width="13.5703125" style="6" bestFit="1" customWidth="1"/>
    <col min="14" max="14" width="9.140625" style="6"/>
    <col min="15" max="15" width="16.85546875" style="6" bestFit="1" customWidth="1"/>
    <col min="16" max="16" width="15.7109375" style="6" bestFit="1" customWidth="1"/>
    <col min="17" max="16384" width="9.140625" style="6"/>
  </cols>
  <sheetData>
    <row r="1" spans="1:14" ht="15">
      <c r="K1" s="160" t="s">
        <v>44</v>
      </c>
      <c r="L1" s="160"/>
    </row>
    <row r="2" spans="1:14" ht="15">
      <c r="K2" s="160" t="s">
        <v>45</v>
      </c>
      <c r="L2" s="160"/>
    </row>
    <row r="3" spans="1:14" ht="40.5" customHeight="1">
      <c r="B3" s="173" t="s">
        <v>84</v>
      </c>
      <c r="C3" s="173"/>
      <c r="D3" s="173"/>
      <c r="E3" s="173"/>
      <c r="F3" s="173"/>
      <c r="G3" s="173"/>
      <c r="H3" s="173"/>
      <c r="I3" s="173"/>
      <c r="J3" s="173"/>
      <c r="K3" s="173"/>
      <c r="L3" s="173"/>
      <c r="M3" s="62"/>
      <c r="N3" s="62"/>
    </row>
    <row r="4" spans="1:14" ht="66.75" customHeight="1">
      <c r="B4" s="102" t="s">
        <v>0</v>
      </c>
      <c r="C4" s="102" t="s">
        <v>29</v>
      </c>
      <c r="D4" s="141" t="s">
        <v>1</v>
      </c>
      <c r="E4" s="109" t="s">
        <v>19</v>
      </c>
      <c r="F4" s="109" t="s">
        <v>62</v>
      </c>
      <c r="G4" s="109" t="s">
        <v>40</v>
      </c>
      <c r="H4" s="63" t="s">
        <v>41</v>
      </c>
      <c r="I4" s="102" t="s">
        <v>43</v>
      </c>
      <c r="J4" s="102" t="s">
        <v>49</v>
      </c>
      <c r="K4" s="102" t="s">
        <v>42</v>
      </c>
      <c r="L4" s="102" t="s">
        <v>13</v>
      </c>
    </row>
    <row r="5" spans="1:14" ht="21" customHeight="1">
      <c r="B5" s="71" t="s">
        <v>18</v>
      </c>
      <c r="C5" s="159" t="s">
        <v>64</v>
      </c>
      <c r="D5" s="159"/>
      <c r="E5" s="159"/>
      <c r="F5" s="159"/>
      <c r="G5" s="159"/>
      <c r="H5" s="159"/>
      <c r="I5" s="159"/>
      <c r="J5" s="72"/>
      <c r="K5" s="101"/>
      <c r="L5" s="64" t="s">
        <v>78</v>
      </c>
      <c r="M5" s="65"/>
    </row>
    <row r="6" spans="1:14" s="129" customFormat="1" ht="25.5">
      <c r="A6" s="148"/>
      <c r="B6" s="107">
        <v>1</v>
      </c>
      <c r="C6" s="113" t="s">
        <v>148</v>
      </c>
      <c r="D6" s="104" t="s">
        <v>168</v>
      </c>
      <c r="E6" s="121">
        <v>476168.4</v>
      </c>
      <c r="F6" s="112"/>
      <c r="G6" s="112"/>
      <c r="H6" s="104">
        <v>1000</v>
      </c>
      <c r="I6" s="104" t="s">
        <v>58</v>
      </c>
      <c r="J6" s="123"/>
      <c r="K6" s="105" t="s">
        <v>164</v>
      </c>
      <c r="L6" s="105" t="s">
        <v>414</v>
      </c>
    </row>
    <row r="7" spans="1:14" s="129" customFormat="1" ht="25.5">
      <c r="A7" s="148"/>
      <c r="B7" s="107">
        <v>2</v>
      </c>
      <c r="C7" s="113" t="s">
        <v>415</v>
      </c>
      <c r="D7" s="104">
        <v>1995</v>
      </c>
      <c r="E7" s="121"/>
      <c r="F7" s="112"/>
      <c r="G7" s="112">
        <v>10000</v>
      </c>
      <c r="H7" s="104">
        <v>72</v>
      </c>
      <c r="I7" s="104"/>
      <c r="J7" s="123"/>
      <c r="K7" s="105" t="s">
        <v>416</v>
      </c>
      <c r="L7" s="105" t="s">
        <v>414</v>
      </c>
    </row>
    <row r="8" spans="1:14" s="129" customFormat="1" ht="25.5">
      <c r="A8" s="148"/>
      <c r="B8" s="107">
        <v>3</v>
      </c>
      <c r="C8" s="113" t="s">
        <v>85</v>
      </c>
      <c r="D8" s="104">
        <v>2002</v>
      </c>
      <c r="E8" s="121">
        <v>1757081.89</v>
      </c>
      <c r="F8" s="112"/>
      <c r="G8" s="112"/>
      <c r="H8" s="104">
        <v>220</v>
      </c>
      <c r="I8" s="104" t="s">
        <v>58</v>
      </c>
      <c r="J8" s="123"/>
      <c r="K8" s="105" t="s">
        <v>63</v>
      </c>
      <c r="L8" s="105" t="s">
        <v>413</v>
      </c>
    </row>
    <row r="9" spans="1:14" s="129" customFormat="1" ht="25.5">
      <c r="A9" s="148"/>
      <c r="B9" s="107">
        <v>4</v>
      </c>
      <c r="C9" s="113" t="s">
        <v>86</v>
      </c>
      <c r="D9" s="104">
        <v>1972</v>
      </c>
      <c r="E9" s="121">
        <v>264452</v>
      </c>
      <c r="F9" s="112"/>
      <c r="G9" s="112"/>
      <c r="H9" s="104">
        <v>900</v>
      </c>
      <c r="I9" s="104" t="s">
        <v>58</v>
      </c>
      <c r="J9" s="123"/>
      <c r="K9" s="105" t="s">
        <v>164</v>
      </c>
      <c r="L9" s="105" t="s">
        <v>87</v>
      </c>
    </row>
    <row r="10" spans="1:14" s="129" customFormat="1" ht="25.5">
      <c r="A10" s="148"/>
      <c r="B10" s="107">
        <v>5</v>
      </c>
      <c r="C10" s="113" t="s">
        <v>88</v>
      </c>
      <c r="D10" s="104">
        <v>1996</v>
      </c>
      <c r="E10" s="121">
        <v>763029</v>
      </c>
      <c r="F10" s="112"/>
      <c r="G10" s="112"/>
      <c r="H10" s="104">
        <v>1385</v>
      </c>
      <c r="I10" s="104" t="s">
        <v>58</v>
      </c>
      <c r="J10" s="123"/>
      <c r="K10" s="105" t="s">
        <v>164</v>
      </c>
      <c r="L10" s="105" t="s">
        <v>89</v>
      </c>
    </row>
    <row r="11" spans="1:14" s="129" customFormat="1" ht="25.5">
      <c r="A11" s="148"/>
      <c r="B11" s="107">
        <v>6</v>
      </c>
      <c r="C11" s="113" t="s">
        <v>90</v>
      </c>
      <c r="D11" s="104" t="s">
        <v>91</v>
      </c>
      <c r="E11" s="121">
        <v>1475170</v>
      </c>
      <c r="F11" s="112"/>
      <c r="G11" s="112"/>
      <c r="H11" s="104">
        <v>1410</v>
      </c>
      <c r="I11" s="104" t="s">
        <v>163</v>
      </c>
      <c r="J11" s="123"/>
      <c r="K11" s="105" t="s">
        <v>63</v>
      </c>
      <c r="L11" s="105" t="s">
        <v>92</v>
      </c>
    </row>
    <row r="12" spans="1:14" s="129" customFormat="1" ht="25.5">
      <c r="A12" s="148"/>
      <c r="B12" s="107">
        <v>7</v>
      </c>
      <c r="C12" s="113" t="s">
        <v>93</v>
      </c>
      <c r="D12" s="104" t="s">
        <v>94</v>
      </c>
      <c r="E12" s="121">
        <v>452450.5</v>
      </c>
      <c r="F12" s="112"/>
      <c r="G12" s="112"/>
      <c r="H12" s="104">
        <v>780</v>
      </c>
      <c r="I12" s="104" t="s">
        <v>58</v>
      </c>
      <c r="J12" s="123"/>
      <c r="K12" s="105" t="s">
        <v>63</v>
      </c>
      <c r="L12" s="105" t="s">
        <v>95</v>
      </c>
    </row>
    <row r="13" spans="1:14" s="129" customFormat="1" ht="25.5">
      <c r="A13" s="148"/>
      <c r="B13" s="107">
        <v>8</v>
      </c>
      <c r="C13" s="113" t="s">
        <v>96</v>
      </c>
      <c r="D13" s="104">
        <v>1938</v>
      </c>
      <c r="E13" s="121">
        <v>144641</v>
      </c>
      <c r="F13" s="112"/>
      <c r="G13" s="112"/>
      <c r="H13" s="104">
        <v>1043</v>
      </c>
      <c r="I13" s="104" t="s">
        <v>58</v>
      </c>
      <c r="J13" s="123"/>
      <c r="K13" s="105" t="s">
        <v>164</v>
      </c>
      <c r="L13" s="105" t="s">
        <v>97</v>
      </c>
    </row>
    <row r="14" spans="1:14" s="129" customFormat="1" ht="25.5">
      <c r="A14" s="148"/>
      <c r="B14" s="107">
        <v>9</v>
      </c>
      <c r="C14" s="113" t="s">
        <v>98</v>
      </c>
      <c r="D14" s="104" t="s">
        <v>99</v>
      </c>
      <c r="E14" s="121">
        <v>47881</v>
      </c>
      <c r="F14" s="112"/>
      <c r="G14" s="112"/>
      <c r="H14" s="104">
        <v>612</v>
      </c>
      <c r="I14" s="104" t="s">
        <v>58</v>
      </c>
      <c r="J14" s="123"/>
      <c r="K14" s="105" t="s">
        <v>63</v>
      </c>
      <c r="L14" s="105" t="s">
        <v>100</v>
      </c>
    </row>
    <row r="15" spans="1:14" s="129" customFormat="1" ht="25.5">
      <c r="A15" s="148"/>
      <c r="B15" s="107">
        <v>10</v>
      </c>
      <c r="C15" s="113" t="s">
        <v>101</v>
      </c>
      <c r="D15" s="104">
        <v>1981</v>
      </c>
      <c r="E15" s="121">
        <v>241510</v>
      </c>
      <c r="F15" s="112"/>
      <c r="G15" s="112"/>
      <c r="H15" s="104">
        <v>572</v>
      </c>
      <c r="I15" s="104" t="s">
        <v>58</v>
      </c>
      <c r="J15" s="123"/>
      <c r="K15" s="105" t="s">
        <v>164</v>
      </c>
      <c r="L15" s="105" t="s">
        <v>102</v>
      </c>
    </row>
    <row r="16" spans="1:14" s="129" customFormat="1" ht="25.5">
      <c r="A16" s="148"/>
      <c r="B16" s="107">
        <v>11</v>
      </c>
      <c r="C16" s="113" t="s">
        <v>103</v>
      </c>
      <c r="D16" s="104" t="s">
        <v>104</v>
      </c>
      <c r="E16" s="121">
        <v>20600</v>
      </c>
      <c r="F16" s="112"/>
      <c r="G16" s="112"/>
      <c r="H16" s="104">
        <v>150</v>
      </c>
      <c r="I16" s="104"/>
      <c r="J16" s="123"/>
      <c r="K16" s="105" t="s">
        <v>63</v>
      </c>
      <c r="L16" s="105" t="s">
        <v>105</v>
      </c>
    </row>
    <row r="17" spans="1:12" s="129" customFormat="1" ht="25.5">
      <c r="A17" s="148"/>
      <c r="B17" s="107">
        <v>12</v>
      </c>
      <c r="C17" s="113" t="s">
        <v>106</v>
      </c>
      <c r="D17" s="104" t="s">
        <v>104</v>
      </c>
      <c r="E17" s="121">
        <v>114200</v>
      </c>
      <c r="F17" s="112"/>
      <c r="G17" s="112"/>
      <c r="H17" s="104">
        <v>350</v>
      </c>
      <c r="I17" s="104"/>
      <c r="J17" s="123"/>
      <c r="K17" s="105" t="s">
        <v>165</v>
      </c>
      <c r="L17" s="105" t="s">
        <v>97</v>
      </c>
    </row>
    <row r="18" spans="1:12" s="129" customFormat="1" ht="51">
      <c r="A18" s="148"/>
      <c r="B18" s="107">
        <v>13</v>
      </c>
      <c r="C18" s="113" t="s">
        <v>107</v>
      </c>
      <c r="D18" s="104" t="s">
        <v>338</v>
      </c>
      <c r="E18" s="121">
        <v>89371.62</v>
      </c>
      <c r="F18" s="112"/>
      <c r="G18" s="112"/>
      <c r="H18" s="104">
        <v>160.72</v>
      </c>
      <c r="I18" s="104" t="s">
        <v>58</v>
      </c>
      <c r="J18" s="123"/>
      <c r="K18" s="105" t="s">
        <v>339</v>
      </c>
      <c r="L18" s="105" t="s">
        <v>108</v>
      </c>
    </row>
    <row r="19" spans="1:12" s="129" customFormat="1" ht="51">
      <c r="A19" s="148"/>
      <c r="B19" s="107">
        <v>14</v>
      </c>
      <c r="C19" s="113" t="s">
        <v>109</v>
      </c>
      <c r="D19" s="104" t="s">
        <v>337</v>
      </c>
      <c r="E19" s="121">
        <v>75734.47</v>
      </c>
      <c r="F19" s="112"/>
      <c r="G19" s="112"/>
      <c r="H19" s="104">
        <v>206.78</v>
      </c>
      <c r="I19" s="104"/>
      <c r="J19" s="123"/>
      <c r="K19" s="105" t="s">
        <v>340</v>
      </c>
      <c r="L19" s="105" t="s">
        <v>110</v>
      </c>
    </row>
    <row r="20" spans="1:12" s="129" customFormat="1" ht="51">
      <c r="A20" s="148"/>
      <c r="B20" s="107">
        <v>15</v>
      </c>
      <c r="C20" s="113" t="s">
        <v>111</v>
      </c>
      <c r="D20" s="104" t="s">
        <v>337</v>
      </c>
      <c r="E20" s="121">
        <v>171690.65</v>
      </c>
      <c r="F20" s="112"/>
      <c r="G20" s="112"/>
      <c r="H20" s="104">
        <v>224</v>
      </c>
      <c r="I20" s="104" t="s">
        <v>58</v>
      </c>
      <c r="J20" s="123"/>
      <c r="K20" s="105" t="s">
        <v>369</v>
      </c>
      <c r="L20" s="105" t="s">
        <v>373</v>
      </c>
    </row>
    <row r="21" spans="1:12" s="129" customFormat="1" ht="25.5">
      <c r="A21" s="148"/>
      <c r="B21" s="107">
        <v>16</v>
      </c>
      <c r="C21" s="113" t="s">
        <v>112</v>
      </c>
      <c r="D21" s="104" t="s">
        <v>113</v>
      </c>
      <c r="E21" s="121">
        <v>26677.83</v>
      </c>
      <c r="F21" s="112"/>
      <c r="G21" s="112"/>
      <c r="H21" s="104">
        <v>220</v>
      </c>
      <c r="I21" s="104"/>
      <c r="J21" s="123"/>
      <c r="K21" s="105" t="s">
        <v>165</v>
      </c>
      <c r="L21" s="105" t="s">
        <v>114</v>
      </c>
    </row>
    <row r="22" spans="1:12" s="129" customFormat="1" ht="25.5">
      <c r="A22" s="148"/>
      <c r="B22" s="107">
        <v>17</v>
      </c>
      <c r="C22" s="113" t="s">
        <v>115</v>
      </c>
      <c r="D22" s="104" t="s">
        <v>116</v>
      </c>
      <c r="E22" s="121">
        <v>27574.47</v>
      </c>
      <c r="F22" s="112"/>
      <c r="G22" s="112"/>
      <c r="H22" s="104">
        <v>260</v>
      </c>
      <c r="I22" s="104"/>
      <c r="J22" s="123"/>
      <c r="K22" s="105" t="s">
        <v>63</v>
      </c>
      <c r="L22" s="105" t="s">
        <v>117</v>
      </c>
    </row>
    <row r="23" spans="1:12" s="129" customFormat="1" ht="51">
      <c r="A23" s="148"/>
      <c r="B23" s="107">
        <v>18</v>
      </c>
      <c r="C23" s="113" t="s">
        <v>118</v>
      </c>
      <c r="D23" s="104" t="s">
        <v>336</v>
      </c>
      <c r="E23" s="121">
        <v>151501.20000000001</v>
      </c>
      <c r="F23" s="112"/>
      <c r="G23" s="112"/>
      <c r="H23" s="104">
        <v>253</v>
      </c>
      <c r="I23" s="104" t="s">
        <v>119</v>
      </c>
      <c r="J23" s="123"/>
      <c r="K23" s="105" t="s">
        <v>372</v>
      </c>
      <c r="L23" s="105" t="s">
        <v>102</v>
      </c>
    </row>
    <row r="24" spans="1:12" s="129" customFormat="1" ht="63.75">
      <c r="A24" s="149"/>
      <c r="B24" s="107">
        <v>19</v>
      </c>
      <c r="C24" s="113" t="s">
        <v>120</v>
      </c>
      <c r="D24" s="104" t="s">
        <v>335</v>
      </c>
      <c r="E24" s="121">
        <v>403149.37</v>
      </c>
      <c r="F24" s="112"/>
      <c r="G24" s="112"/>
      <c r="H24" s="104">
        <v>242</v>
      </c>
      <c r="I24" s="104" t="s">
        <v>58</v>
      </c>
      <c r="J24" s="123"/>
      <c r="K24" s="105" t="s">
        <v>341</v>
      </c>
      <c r="L24" s="105" t="s">
        <v>87</v>
      </c>
    </row>
    <row r="25" spans="1:12" s="129" customFormat="1" ht="38.25">
      <c r="A25" s="149"/>
      <c r="B25" s="107">
        <v>20</v>
      </c>
      <c r="C25" s="113" t="s">
        <v>121</v>
      </c>
      <c r="D25" s="104" t="s">
        <v>122</v>
      </c>
      <c r="E25" s="121">
        <v>63291.07</v>
      </c>
      <c r="F25" s="112"/>
      <c r="G25" s="112"/>
      <c r="H25" s="104">
        <v>248</v>
      </c>
      <c r="I25" s="104" t="s">
        <v>58</v>
      </c>
      <c r="J25" s="123"/>
      <c r="K25" s="105" t="s">
        <v>370</v>
      </c>
      <c r="L25" s="105" t="s">
        <v>123</v>
      </c>
    </row>
    <row r="26" spans="1:12" s="129" customFormat="1" ht="25.5">
      <c r="A26" s="156"/>
      <c r="B26" s="107">
        <v>21</v>
      </c>
      <c r="C26" s="113" t="s">
        <v>124</v>
      </c>
      <c r="D26" s="104" t="s">
        <v>125</v>
      </c>
      <c r="E26" s="121">
        <v>30278.36</v>
      </c>
      <c r="F26" s="112"/>
      <c r="G26" s="112"/>
      <c r="H26" s="104">
        <v>245</v>
      </c>
      <c r="I26" s="104"/>
      <c r="J26" s="123"/>
      <c r="K26" s="105" t="s">
        <v>63</v>
      </c>
      <c r="L26" s="105" t="s">
        <v>126</v>
      </c>
    </row>
    <row r="27" spans="1:12" s="129" customFormat="1" ht="25.5">
      <c r="A27" s="156"/>
      <c r="B27" s="107">
        <v>22</v>
      </c>
      <c r="C27" s="113" t="s">
        <v>320</v>
      </c>
      <c r="D27" s="104" t="s">
        <v>122</v>
      </c>
      <c r="E27" s="121">
        <v>32801.72</v>
      </c>
      <c r="F27" s="112"/>
      <c r="G27" s="112"/>
      <c r="H27" s="104">
        <v>265</v>
      </c>
      <c r="I27" s="104" t="s">
        <v>58</v>
      </c>
      <c r="J27" s="123"/>
      <c r="K27" s="105" t="s">
        <v>63</v>
      </c>
      <c r="L27" s="105" t="s">
        <v>127</v>
      </c>
    </row>
    <row r="28" spans="1:12" s="129" customFormat="1" ht="25.5">
      <c r="A28" s="156"/>
      <c r="B28" s="107">
        <v>23</v>
      </c>
      <c r="C28" s="113" t="s">
        <v>128</v>
      </c>
      <c r="D28" s="104">
        <v>2002</v>
      </c>
      <c r="E28" s="121">
        <v>113462.78</v>
      </c>
      <c r="F28" s="112"/>
      <c r="G28" s="112"/>
      <c r="H28" s="104">
        <v>275</v>
      </c>
      <c r="I28" s="104"/>
      <c r="J28" s="123"/>
      <c r="K28" s="105" t="s">
        <v>63</v>
      </c>
      <c r="L28" s="105" t="s">
        <v>129</v>
      </c>
    </row>
    <row r="29" spans="1:12" s="129" customFormat="1" ht="25.5">
      <c r="A29" s="156"/>
      <c r="B29" s="107">
        <v>24</v>
      </c>
      <c r="C29" s="113" t="s">
        <v>130</v>
      </c>
      <c r="D29" s="104" t="s">
        <v>122</v>
      </c>
      <c r="E29" s="121">
        <v>38980.39</v>
      </c>
      <c r="F29" s="112"/>
      <c r="G29" s="112"/>
      <c r="H29" s="104">
        <v>240</v>
      </c>
      <c r="I29" s="104" t="s">
        <v>58</v>
      </c>
      <c r="J29" s="123"/>
      <c r="K29" s="105" t="s">
        <v>63</v>
      </c>
      <c r="L29" s="105" t="s">
        <v>129</v>
      </c>
    </row>
    <row r="30" spans="1:12" s="129" customFormat="1" ht="25.5">
      <c r="A30" s="156"/>
      <c r="B30" s="107">
        <v>25</v>
      </c>
      <c r="C30" s="113" t="s">
        <v>131</v>
      </c>
      <c r="D30" s="104" t="s">
        <v>104</v>
      </c>
      <c r="E30" s="121">
        <v>54810</v>
      </c>
      <c r="F30" s="112"/>
      <c r="G30" s="112"/>
      <c r="H30" s="104">
        <v>195</v>
      </c>
      <c r="I30" s="104"/>
      <c r="J30" s="123"/>
      <c r="K30" s="105" t="s">
        <v>166</v>
      </c>
      <c r="L30" s="105" t="s">
        <v>132</v>
      </c>
    </row>
    <row r="31" spans="1:12" s="129" customFormat="1" ht="25.5">
      <c r="A31" s="156"/>
      <c r="B31" s="107">
        <v>26</v>
      </c>
      <c r="C31" s="113" t="s">
        <v>133</v>
      </c>
      <c r="D31" s="104" t="s">
        <v>134</v>
      </c>
      <c r="E31" s="121">
        <v>15410</v>
      </c>
      <c r="F31" s="112"/>
      <c r="G31" s="112"/>
      <c r="H31" s="104">
        <v>375</v>
      </c>
      <c r="I31" s="104" t="s">
        <v>58</v>
      </c>
      <c r="J31" s="123"/>
      <c r="K31" s="105" t="s">
        <v>167</v>
      </c>
      <c r="L31" s="105" t="s">
        <v>135</v>
      </c>
    </row>
    <row r="32" spans="1:12" s="129" customFormat="1" ht="38.25">
      <c r="A32" s="148"/>
      <c r="B32" s="107">
        <v>27</v>
      </c>
      <c r="C32" s="113" t="s">
        <v>136</v>
      </c>
      <c r="D32" s="104" t="s">
        <v>375</v>
      </c>
      <c r="E32" s="121">
        <v>158847.43</v>
      </c>
      <c r="F32" s="112"/>
      <c r="G32" s="112"/>
      <c r="H32" s="104">
        <v>248</v>
      </c>
      <c r="I32" s="104" t="s">
        <v>58</v>
      </c>
      <c r="J32" s="123"/>
      <c r="K32" s="105" t="s">
        <v>371</v>
      </c>
      <c r="L32" s="105" t="s">
        <v>137</v>
      </c>
    </row>
    <row r="33" spans="1:12" s="129" customFormat="1" ht="25.5">
      <c r="A33" s="148"/>
      <c r="B33" s="107">
        <v>28</v>
      </c>
      <c r="C33" s="113" t="s">
        <v>138</v>
      </c>
      <c r="D33" s="104">
        <v>2001</v>
      </c>
      <c r="E33" s="121">
        <v>92034.43</v>
      </c>
      <c r="F33" s="112"/>
      <c r="G33" s="112"/>
      <c r="H33" s="104">
        <v>270</v>
      </c>
      <c r="I33" s="104"/>
      <c r="J33" s="123"/>
      <c r="K33" s="105" t="s">
        <v>167</v>
      </c>
      <c r="L33" s="105" t="s">
        <v>139</v>
      </c>
    </row>
    <row r="34" spans="1:12" s="129" customFormat="1" ht="25.5">
      <c r="A34" s="148"/>
      <c r="B34" s="107">
        <v>29</v>
      </c>
      <c r="C34" s="113" t="s">
        <v>140</v>
      </c>
      <c r="D34" s="104" t="s">
        <v>122</v>
      </c>
      <c r="E34" s="121">
        <v>29026.03</v>
      </c>
      <c r="F34" s="112"/>
      <c r="G34" s="112"/>
      <c r="H34" s="104">
        <v>240</v>
      </c>
      <c r="I34" s="104" t="s">
        <v>58</v>
      </c>
      <c r="J34" s="123"/>
      <c r="K34" s="105" t="s">
        <v>165</v>
      </c>
      <c r="L34" s="105" t="s">
        <v>141</v>
      </c>
    </row>
    <row r="35" spans="1:12" s="129" customFormat="1" ht="25.5">
      <c r="A35" s="148"/>
      <c r="B35" s="107">
        <v>30</v>
      </c>
      <c r="C35" s="113" t="s">
        <v>142</v>
      </c>
      <c r="D35" s="104">
        <v>2000</v>
      </c>
      <c r="E35" s="121">
        <v>120397.66</v>
      </c>
      <c r="F35" s="112"/>
      <c r="G35" s="112"/>
      <c r="H35" s="104">
        <v>275</v>
      </c>
      <c r="I35" s="104" t="s">
        <v>119</v>
      </c>
      <c r="J35" s="123"/>
      <c r="K35" s="105" t="s">
        <v>63</v>
      </c>
      <c r="L35" s="105" t="s">
        <v>143</v>
      </c>
    </row>
    <row r="36" spans="1:12" s="129" customFormat="1" ht="25.5">
      <c r="A36" s="148"/>
      <c r="B36" s="107">
        <v>31</v>
      </c>
      <c r="C36" s="113" t="s">
        <v>144</v>
      </c>
      <c r="D36" s="104" t="s">
        <v>113</v>
      </c>
      <c r="E36" s="121">
        <v>21062.09</v>
      </c>
      <c r="F36" s="112"/>
      <c r="G36" s="112"/>
      <c r="H36" s="104">
        <v>260</v>
      </c>
      <c r="I36" s="104"/>
      <c r="J36" s="123"/>
      <c r="K36" s="105" t="s">
        <v>63</v>
      </c>
      <c r="L36" s="105" t="s">
        <v>95</v>
      </c>
    </row>
    <row r="37" spans="1:12" s="129" customFormat="1" ht="25.5">
      <c r="A37" s="148"/>
      <c r="B37" s="107">
        <v>32</v>
      </c>
      <c r="C37" s="113" t="s">
        <v>145</v>
      </c>
      <c r="D37" s="104" t="s">
        <v>122</v>
      </c>
      <c r="E37" s="121">
        <v>42857.23</v>
      </c>
      <c r="F37" s="112"/>
      <c r="G37" s="112"/>
      <c r="H37" s="104">
        <v>240</v>
      </c>
      <c r="I37" s="104" t="s">
        <v>58</v>
      </c>
      <c r="J37" s="123"/>
      <c r="K37" s="105" t="s">
        <v>63</v>
      </c>
      <c r="L37" s="105" t="s">
        <v>146</v>
      </c>
    </row>
    <row r="38" spans="1:12" s="129" customFormat="1" ht="25.5">
      <c r="A38" s="148"/>
      <c r="B38" s="107">
        <v>33</v>
      </c>
      <c r="C38" s="113" t="s">
        <v>147</v>
      </c>
      <c r="D38" s="104" t="s">
        <v>122</v>
      </c>
      <c r="E38" s="121">
        <v>32727.35</v>
      </c>
      <c r="F38" s="112"/>
      <c r="G38" s="112"/>
      <c r="H38" s="104">
        <v>245</v>
      </c>
      <c r="I38" s="104" t="s">
        <v>119</v>
      </c>
      <c r="J38" s="123"/>
      <c r="K38" s="105" t="s">
        <v>63</v>
      </c>
      <c r="L38" s="105" t="s">
        <v>92</v>
      </c>
    </row>
    <row r="39" spans="1:12" s="129" customFormat="1" ht="12.75">
      <c r="A39" s="148"/>
      <c r="B39" s="107">
        <v>34</v>
      </c>
      <c r="C39" s="113" t="s">
        <v>149</v>
      </c>
      <c r="D39" s="107">
        <v>2012</v>
      </c>
      <c r="E39" s="112">
        <v>1608400.62</v>
      </c>
      <c r="F39" s="142"/>
      <c r="G39" s="112"/>
      <c r="H39" s="107"/>
      <c r="I39" s="106"/>
      <c r="J39" s="123"/>
      <c r="K39" s="105"/>
      <c r="L39" s="106" t="s">
        <v>159</v>
      </c>
    </row>
    <row r="40" spans="1:12" s="129" customFormat="1" ht="12.75">
      <c r="A40" s="148"/>
      <c r="B40" s="107">
        <v>35</v>
      </c>
      <c r="C40" s="113" t="s">
        <v>150</v>
      </c>
      <c r="D40" s="107">
        <v>2012</v>
      </c>
      <c r="E40" s="112">
        <v>47975.93</v>
      </c>
      <c r="F40" s="142"/>
      <c r="G40" s="112"/>
      <c r="H40" s="107"/>
      <c r="I40" s="106"/>
      <c r="J40" s="123"/>
      <c r="K40" s="105"/>
      <c r="L40" s="106" t="s">
        <v>160</v>
      </c>
    </row>
    <row r="41" spans="1:12" s="129" customFormat="1" ht="12.75">
      <c r="A41" s="148"/>
      <c r="B41" s="107">
        <v>36</v>
      </c>
      <c r="C41" s="113" t="s">
        <v>151</v>
      </c>
      <c r="D41" s="107">
        <v>2012</v>
      </c>
      <c r="E41" s="112">
        <v>21827.58</v>
      </c>
      <c r="F41" s="142"/>
      <c r="G41" s="112"/>
      <c r="H41" s="107"/>
      <c r="I41" s="106"/>
      <c r="J41" s="123"/>
      <c r="K41" s="105"/>
      <c r="L41" s="106" t="s">
        <v>161</v>
      </c>
    </row>
    <row r="42" spans="1:12" s="129" customFormat="1" ht="12.75">
      <c r="A42" s="148"/>
      <c r="B42" s="107">
        <v>37</v>
      </c>
      <c r="C42" s="113" t="s">
        <v>152</v>
      </c>
      <c r="D42" s="107">
        <v>2013</v>
      </c>
      <c r="E42" s="112">
        <v>7995</v>
      </c>
      <c r="F42" s="142"/>
      <c r="G42" s="112"/>
      <c r="H42" s="107"/>
      <c r="I42" s="106"/>
      <c r="J42" s="123"/>
      <c r="K42" s="105"/>
      <c r="L42" s="106" t="s">
        <v>162</v>
      </c>
    </row>
    <row r="43" spans="1:12" s="129" customFormat="1" ht="12.75">
      <c r="A43" s="148"/>
      <c r="B43" s="107">
        <v>38</v>
      </c>
      <c r="C43" s="113" t="s">
        <v>153</v>
      </c>
      <c r="D43" s="107">
        <v>2012</v>
      </c>
      <c r="E43" s="143">
        <v>3999.96</v>
      </c>
      <c r="F43" s="142"/>
      <c r="G43" s="112"/>
      <c r="H43" s="107"/>
      <c r="I43" s="106"/>
      <c r="J43" s="123"/>
      <c r="K43" s="105"/>
      <c r="L43" s="106" t="s">
        <v>87</v>
      </c>
    </row>
    <row r="44" spans="1:12" s="129" customFormat="1" ht="12.75">
      <c r="A44" s="148"/>
      <c r="B44" s="107">
        <v>39</v>
      </c>
      <c r="C44" s="113" t="s">
        <v>154</v>
      </c>
      <c r="D44" s="107">
        <v>2013</v>
      </c>
      <c r="E44" s="112">
        <v>42958.04</v>
      </c>
      <c r="F44" s="142"/>
      <c r="G44" s="112"/>
      <c r="H44" s="104"/>
      <c r="I44" s="106"/>
      <c r="J44" s="123"/>
      <c r="K44" s="105"/>
      <c r="L44" s="106" t="s">
        <v>143</v>
      </c>
    </row>
    <row r="45" spans="1:12" s="129" customFormat="1" ht="12.75">
      <c r="A45" s="148"/>
      <c r="B45" s="107">
        <v>40</v>
      </c>
      <c r="C45" s="113" t="s">
        <v>155</v>
      </c>
      <c r="D45" s="107">
        <v>2013</v>
      </c>
      <c r="E45" s="112">
        <v>272090.82</v>
      </c>
      <c r="F45" s="142"/>
      <c r="G45" s="112"/>
      <c r="H45" s="107"/>
      <c r="I45" s="147"/>
      <c r="J45" s="123"/>
      <c r="K45" s="105" t="s">
        <v>169</v>
      </c>
      <c r="L45" s="106" t="s">
        <v>143</v>
      </c>
    </row>
    <row r="46" spans="1:12" s="129" customFormat="1" ht="12.75">
      <c r="A46" s="148"/>
      <c r="B46" s="107">
        <v>41</v>
      </c>
      <c r="C46" s="113" t="s">
        <v>156</v>
      </c>
      <c r="D46" s="107">
        <v>2011</v>
      </c>
      <c r="E46" s="112">
        <v>15806.76</v>
      </c>
      <c r="F46" s="142"/>
      <c r="G46" s="112"/>
      <c r="H46" s="107"/>
      <c r="I46" s="147"/>
      <c r="J46" s="123"/>
      <c r="K46" s="105"/>
      <c r="L46" s="106" t="s">
        <v>143</v>
      </c>
    </row>
    <row r="47" spans="1:12" s="129" customFormat="1" ht="12.75">
      <c r="A47" s="148"/>
      <c r="B47" s="107">
        <v>42</v>
      </c>
      <c r="C47" s="113" t="s">
        <v>157</v>
      </c>
      <c r="D47" s="107">
        <v>2011</v>
      </c>
      <c r="E47" s="112">
        <v>18326.41</v>
      </c>
      <c r="F47" s="142"/>
      <c r="G47" s="112"/>
      <c r="H47" s="104"/>
      <c r="I47" s="147"/>
      <c r="J47" s="123"/>
      <c r="K47" s="105"/>
      <c r="L47" s="106" t="s">
        <v>95</v>
      </c>
    </row>
    <row r="48" spans="1:12" s="129" customFormat="1" ht="12.75">
      <c r="A48" s="148"/>
      <c r="B48" s="107">
        <v>43</v>
      </c>
      <c r="C48" s="113" t="s">
        <v>158</v>
      </c>
      <c r="D48" s="107">
        <v>2011</v>
      </c>
      <c r="E48" s="112">
        <v>16137.01</v>
      </c>
      <c r="F48" s="142"/>
      <c r="G48" s="112"/>
      <c r="H48" s="107"/>
      <c r="I48" s="147"/>
      <c r="J48" s="123"/>
      <c r="K48" s="105"/>
      <c r="L48" s="106" t="s">
        <v>102</v>
      </c>
    </row>
    <row r="49" spans="1:14" s="129" customFormat="1" ht="25.5">
      <c r="A49" s="148"/>
      <c r="B49" s="107">
        <v>44</v>
      </c>
      <c r="C49" s="113" t="s">
        <v>406</v>
      </c>
      <c r="D49" s="107">
        <v>2012</v>
      </c>
      <c r="E49" s="112">
        <v>4449</v>
      </c>
      <c r="F49" s="142"/>
      <c r="G49" s="112"/>
      <c r="H49" s="107"/>
      <c r="I49" s="147"/>
      <c r="J49" s="123"/>
      <c r="K49" s="105"/>
      <c r="L49" s="106" t="s">
        <v>408</v>
      </c>
    </row>
    <row r="50" spans="1:14" s="129" customFormat="1" ht="25.5">
      <c r="A50" s="148"/>
      <c r="B50" s="107">
        <v>45</v>
      </c>
      <c r="C50" s="113" t="s">
        <v>406</v>
      </c>
      <c r="D50" s="107">
        <v>2013</v>
      </c>
      <c r="E50" s="112">
        <v>2829</v>
      </c>
      <c r="F50" s="142"/>
      <c r="G50" s="112"/>
      <c r="H50" s="107"/>
      <c r="I50" s="147"/>
      <c r="J50" s="123"/>
      <c r="K50" s="105"/>
      <c r="L50" s="105" t="s">
        <v>409</v>
      </c>
    </row>
    <row r="51" spans="1:14" s="129" customFormat="1" ht="25.5">
      <c r="A51" s="148"/>
      <c r="B51" s="107">
        <v>46</v>
      </c>
      <c r="C51" s="113" t="s">
        <v>407</v>
      </c>
      <c r="D51" s="107">
        <v>2007</v>
      </c>
      <c r="E51" s="112">
        <v>5536.4</v>
      </c>
      <c r="F51" s="142"/>
      <c r="G51" s="112"/>
      <c r="H51" s="107"/>
      <c r="I51" s="147"/>
      <c r="J51" s="123"/>
      <c r="K51" s="105"/>
      <c r="L51" s="105" t="s">
        <v>410</v>
      </c>
    </row>
    <row r="52" spans="1:14" s="69" customFormat="1" ht="12.75">
      <c r="A52" s="150"/>
      <c r="B52" s="157" t="s">
        <v>17</v>
      </c>
      <c r="C52" s="157"/>
      <c r="D52" s="157"/>
      <c r="E52" s="110">
        <f>SUM(E8:E51,G7,E6)</f>
        <v>9627202.4700000007</v>
      </c>
      <c r="F52" s="110">
        <f>SUM(I6)</f>
        <v>0</v>
      </c>
      <c r="G52" s="110">
        <v>0</v>
      </c>
      <c r="H52" s="138"/>
      <c r="I52" s="66"/>
      <c r="J52" s="67"/>
      <c r="K52" s="66"/>
      <c r="L52" s="68"/>
    </row>
    <row r="53" spans="1:14" ht="21" customHeight="1">
      <c r="B53" s="71" t="s">
        <v>52</v>
      </c>
      <c r="C53" s="159" t="s">
        <v>71</v>
      </c>
      <c r="D53" s="159"/>
      <c r="E53" s="159"/>
      <c r="F53" s="159"/>
      <c r="G53" s="159"/>
      <c r="H53" s="159"/>
      <c r="I53" s="159"/>
      <c r="J53" s="72"/>
      <c r="K53" s="101"/>
      <c r="L53" s="64" t="s">
        <v>259</v>
      </c>
      <c r="M53" s="65"/>
    </row>
    <row r="54" spans="1:14" s="127" customFormat="1" ht="27" customHeight="1">
      <c r="A54" s="151"/>
      <c r="B54" s="107">
        <v>1</v>
      </c>
      <c r="C54" s="120" t="s">
        <v>67</v>
      </c>
      <c r="D54" s="104"/>
      <c r="E54" s="143"/>
      <c r="F54" s="143"/>
      <c r="G54" s="122"/>
      <c r="H54" s="139"/>
      <c r="I54" s="124"/>
      <c r="J54" s="123"/>
      <c r="K54" s="124"/>
      <c r="L54" s="128" t="s">
        <v>295</v>
      </c>
      <c r="M54" s="126"/>
    </row>
    <row r="55" spans="1:14" s="69" customFormat="1" ht="12.75">
      <c r="A55" s="152"/>
      <c r="B55" s="157" t="s">
        <v>17</v>
      </c>
      <c r="C55" s="157"/>
      <c r="D55" s="157"/>
      <c r="E55" s="110">
        <v>0</v>
      </c>
      <c r="F55" s="110"/>
      <c r="G55" s="110">
        <f>SUM(G54:G54)</f>
        <v>0</v>
      </c>
      <c r="H55" s="138"/>
      <c r="I55" s="66"/>
      <c r="J55" s="67"/>
      <c r="K55" s="66"/>
      <c r="L55" s="68"/>
    </row>
    <row r="56" spans="1:14" s="69" customFormat="1" ht="21" customHeight="1">
      <c r="A56" s="152"/>
      <c r="B56" s="71" t="s">
        <v>53</v>
      </c>
      <c r="C56" s="159" t="s">
        <v>72</v>
      </c>
      <c r="D56" s="159"/>
      <c r="E56" s="159"/>
      <c r="F56" s="159"/>
      <c r="G56" s="159"/>
      <c r="H56" s="159"/>
      <c r="I56" s="159"/>
      <c r="J56" s="72"/>
      <c r="K56" s="101"/>
      <c r="L56" s="64" t="s">
        <v>259</v>
      </c>
      <c r="M56" s="65"/>
      <c r="N56" s="6"/>
    </row>
    <row r="57" spans="1:14" s="129" customFormat="1" ht="51">
      <c r="A57" s="149"/>
      <c r="B57" s="107">
        <v>1</v>
      </c>
      <c r="C57" s="120" t="s">
        <v>257</v>
      </c>
      <c r="D57" s="104" t="s">
        <v>321</v>
      </c>
      <c r="E57" s="143">
        <v>696982</v>
      </c>
      <c r="F57" s="143"/>
      <c r="G57" s="122"/>
      <c r="H57" s="139">
        <v>1080</v>
      </c>
      <c r="I57" s="124" t="s">
        <v>367</v>
      </c>
      <c r="J57" s="123"/>
      <c r="K57" s="124" t="s">
        <v>322</v>
      </c>
      <c r="L57" s="128" t="s">
        <v>411</v>
      </c>
      <c r="M57" s="126"/>
      <c r="N57" s="127"/>
    </row>
    <row r="58" spans="1:14" s="129" customFormat="1" ht="51">
      <c r="A58" s="149"/>
      <c r="B58" s="107">
        <v>2</v>
      </c>
      <c r="C58" s="120" t="s">
        <v>258</v>
      </c>
      <c r="D58" s="104" t="s">
        <v>333</v>
      </c>
      <c r="E58" s="143">
        <v>133321.41</v>
      </c>
      <c r="F58" s="143"/>
      <c r="G58" s="122"/>
      <c r="H58" s="139">
        <v>400</v>
      </c>
      <c r="I58" s="124" t="s">
        <v>366</v>
      </c>
      <c r="J58" s="123"/>
      <c r="K58" s="124" t="s">
        <v>334</v>
      </c>
      <c r="L58" s="128" t="s">
        <v>92</v>
      </c>
      <c r="M58" s="126"/>
      <c r="N58" s="127"/>
    </row>
    <row r="59" spans="1:14" s="69" customFormat="1" ht="12.75">
      <c r="A59" s="152"/>
      <c r="B59" s="157" t="s">
        <v>17</v>
      </c>
      <c r="C59" s="157"/>
      <c r="D59" s="157"/>
      <c r="E59" s="110">
        <f>SUM(E57:E58)</f>
        <v>830303.41</v>
      </c>
      <c r="F59" s="110">
        <v>0</v>
      </c>
      <c r="G59" s="110">
        <v>0</v>
      </c>
      <c r="H59" s="138"/>
      <c r="I59" s="66"/>
      <c r="J59" s="67"/>
      <c r="K59" s="66"/>
      <c r="L59" s="68"/>
    </row>
    <row r="60" spans="1:14" s="69" customFormat="1" ht="21" customHeight="1">
      <c r="A60" s="151"/>
      <c r="B60" s="71" t="s">
        <v>54</v>
      </c>
      <c r="C60" s="159" t="s">
        <v>73</v>
      </c>
      <c r="D60" s="159"/>
      <c r="E60" s="159"/>
      <c r="F60" s="159"/>
      <c r="G60" s="159"/>
      <c r="H60" s="159"/>
      <c r="I60" s="159"/>
      <c r="J60" s="72"/>
      <c r="K60" s="101"/>
      <c r="L60" s="64" t="s">
        <v>266</v>
      </c>
      <c r="M60" s="65"/>
      <c r="N60" s="6"/>
    </row>
    <row r="61" spans="1:14" s="127" customFormat="1" ht="25.5">
      <c r="A61" s="153"/>
      <c r="B61" s="107">
        <v>1</v>
      </c>
      <c r="C61" s="120" t="s">
        <v>267</v>
      </c>
      <c r="D61" s="104" t="s">
        <v>323</v>
      </c>
      <c r="E61" s="143">
        <v>2928.58</v>
      </c>
      <c r="F61" s="143"/>
      <c r="G61" s="143"/>
      <c r="H61" s="139">
        <v>40</v>
      </c>
      <c r="I61" s="124" t="s">
        <v>58</v>
      </c>
      <c r="J61" s="123"/>
      <c r="K61" s="124" t="s">
        <v>324</v>
      </c>
      <c r="L61" s="128" t="s">
        <v>268</v>
      </c>
      <c r="M61" s="126"/>
    </row>
    <row r="62" spans="1:14" s="69" customFormat="1" ht="12.75">
      <c r="A62" s="150"/>
      <c r="B62" s="157" t="s">
        <v>17</v>
      </c>
      <c r="C62" s="157"/>
      <c r="D62" s="157"/>
      <c r="E62" s="110">
        <f>SUM(E61)</f>
        <v>2928.58</v>
      </c>
      <c r="F62" s="110">
        <v>0</v>
      </c>
      <c r="G62" s="110">
        <f>SUM(G61)</f>
        <v>0</v>
      </c>
      <c r="H62" s="138"/>
      <c r="I62" s="66"/>
      <c r="J62" s="67"/>
      <c r="K62" s="66"/>
      <c r="L62" s="68"/>
    </row>
    <row r="63" spans="1:14" ht="21" customHeight="1">
      <c r="B63" s="71" t="s">
        <v>55</v>
      </c>
      <c r="C63" s="159" t="s">
        <v>74</v>
      </c>
      <c r="D63" s="159"/>
      <c r="E63" s="159"/>
      <c r="F63" s="159"/>
      <c r="G63" s="159"/>
      <c r="H63" s="159"/>
      <c r="I63" s="159"/>
      <c r="J63" s="72"/>
      <c r="K63" s="101"/>
      <c r="L63" s="64" t="s">
        <v>271</v>
      </c>
      <c r="M63" s="65"/>
    </row>
    <row r="64" spans="1:14" s="127" customFormat="1" ht="28.5" customHeight="1">
      <c r="A64" s="153"/>
      <c r="B64" s="107">
        <v>1</v>
      </c>
      <c r="C64" s="120" t="s">
        <v>272</v>
      </c>
      <c r="D64" s="130">
        <v>1990</v>
      </c>
      <c r="E64" s="121">
        <v>6410415.0999999996</v>
      </c>
      <c r="F64" s="122"/>
      <c r="G64" s="122"/>
      <c r="H64" s="139">
        <v>7374</v>
      </c>
      <c r="I64" s="122" t="s">
        <v>273</v>
      </c>
      <c r="J64" s="123" t="s">
        <v>280</v>
      </c>
      <c r="K64" s="124" t="s">
        <v>281</v>
      </c>
      <c r="L64" s="125" t="s">
        <v>274</v>
      </c>
      <c r="M64" s="126"/>
    </row>
    <row r="65" spans="1:14" s="127" customFormat="1" ht="25.5">
      <c r="A65" s="158"/>
      <c r="B65" s="107">
        <v>2</v>
      </c>
      <c r="C65" s="120" t="s">
        <v>275</v>
      </c>
      <c r="D65" s="130">
        <v>2007</v>
      </c>
      <c r="E65" s="121">
        <v>5846052.1600000001</v>
      </c>
      <c r="F65" s="122"/>
      <c r="G65" s="122"/>
      <c r="H65" s="139">
        <v>2853</v>
      </c>
      <c r="I65" s="122" t="s">
        <v>276</v>
      </c>
      <c r="J65" s="123" t="s">
        <v>280</v>
      </c>
      <c r="K65" s="124" t="s">
        <v>63</v>
      </c>
      <c r="L65" s="125" t="s">
        <v>274</v>
      </c>
      <c r="M65" s="126"/>
    </row>
    <row r="66" spans="1:14" s="127" customFormat="1" ht="25.5">
      <c r="A66" s="158"/>
      <c r="B66" s="107">
        <v>3</v>
      </c>
      <c r="C66" s="120" t="s">
        <v>277</v>
      </c>
      <c r="D66" s="130">
        <v>2010</v>
      </c>
      <c r="E66" s="121">
        <v>789411.99</v>
      </c>
      <c r="F66" s="122"/>
      <c r="G66" s="122"/>
      <c r="H66" s="139">
        <v>1860</v>
      </c>
      <c r="I66" s="122" t="s">
        <v>278</v>
      </c>
      <c r="J66" s="123"/>
      <c r="K66" s="124"/>
      <c r="L66" s="125" t="s">
        <v>274</v>
      </c>
      <c r="M66" s="126"/>
    </row>
    <row r="67" spans="1:14" s="127" customFormat="1" ht="25.5">
      <c r="A67" s="158"/>
      <c r="B67" s="107">
        <v>4</v>
      </c>
      <c r="C67" s="120" t="s">
        <v>279</v>
      </c>
      <c r="D67" s="130">
        <v>1990</v>
      </c>
      <c r="E67" s="121">
        <v>231877.88</v>
      </c>
      <c r="F67" s="122"/>
      <c r="G67" s="122"/>
      <c r="H67" s="139">
        <v>900</v>
      </c>
      <c r="I67" s="122"/>
      <c r="J67" s="123"/>
      <c r="K67" s="124"/>
      <c r="L67" s="125" t="s">
        <v>274</v>
      </c>
      <c r="M67" s="126"/>
    </row>
    <row r="68" spans="1:14" s="127" customFormat="1" ht="25.5">
      <c r="A68" s="158"/>
      <c r="B68" s="107">
        <v>5</v>
      </c>
      <c r="C68" s="120" t="s">
        <v>325</v>
      </c>
      <c r="D68" s="130">
        <v>2007</v>
      </c>
      <c r="E68" s="121">
        <v>108783.22</v>
      </c>
      <c r="F68" s="122"/>
      <c r="G68" s="122"/>
      <c r="H68" s="139"/>
      <c r="I68" s="122"/>
      <c r="J68" s="123"/>
      <c r="K68" s="124"/>
      <c r="L68" s="125" t="s">
        <v>274</v>
      </c>
      <c r="M68" s="126"/>
    </row>
    <row r="69" spans="1:14" s="69" customFormat="1" ht="12.75" customHeight="1">
      <c r="A69" s="158"/>
      <c r="B69" s="157" t="s">
        <v>17</v>
      </c>
      <c r="C69" s="157"/>
      <c r="D69" s="157"/>
      <c r="E69" s="110">
        <f>SUM(E64:E68)</f>
        <v>13386540.350000001</v>
      </c>
      <c r="F69" s="110">
        <v>0</v>
      </c>
      <c r="G69" s="110">
        <v>0</v>
      </c>
      <c r="H69" s="138"/>
      <c r="I69" s="66"/>
      <c r="J69" s="67"/>
      <c r="K69" s="66"/>
      <c r="L69" s="68"/>
    </row>
    <row r="70" spans="1:14" ht="21" customHeight="1">
      <c r="B70" s="71" t="s">
        <v>69</v>
      </c>
      <c r="C70" s="159" t="s">
        <v>75</v>
      </c>
      <c r="D70" s="159"/>
      <c r="E70" s="159"/>
      <c r="F70" s="159"/>
      <c r="G70" s="159"/>
      <c r="H70" s="159"/>
      <c r="I70" s="159"/>
      <c r="J70" s="72"/>
      <c r="K70" s="101"/>
      <c r="L70" s="64" t="s">
        <v>330</v>
      </c>
      <c r="M70" s="65"/>
    </row>
    <row r="71" spans="1:14" s="127" customFormat="1" ht="25.5">
      <c r="A71" s="151"/>
      <c r="B71" s="107">
        <v>1</v>
      </c>
      <c r="C71" s="133" t="s">
        <v>317</v>
      </c>
      <c r="D71" s="107">
        <v>1996</v>
      </c>
      <c r="E71" s="112">
        <v>895432</v>
      </c>
      <c r="F71" s="112"/>
      <c r="G71" s="112"/>
      <c r="H71" s="107">
        <v>1143</v>
      </c>
      <c r="I71" s="124" t="s">
        <v>326</v>
      </c>
      <c r="J71" s="123"/>
      <c r="K71" s="124" t="s">
        <v>331</v>
      </c>
      <c r="L71" s="128" t="s">
        <v>328</v>
      </c>
      <c r="M71" s="126"/>
    </row>
    <row r="72" spans="1:14" s="127" customFormat="1" ht="25.5">
      <c r="A72" s="151"/>
      <c r="B72" s="107">
        <v>2</v>
      </c>
      <c r="C72" s="134" t="s">
        <v>318</v>
      </c>
      <c r="D72" s="145">
        <v>1961</v>
      </c>
      <c r="E72" s="146">
        <v>6505</v>
      </c>
      <c r="F72" s="146"/>
      <c r="G72" s="146"/>
      <c r="H72" s="145">
        <v>240</v>
      </c>
      <c r="I72" s="124" t="s">
        <v>58</v>
      </c>
      <c r="J72" s="123"/>
      <c r="K72" s="124" t="s">
        <v>327</v>
      </c>
      <c r="L72" s="128" t="s">
        <v>329</v>
      </c>
      <c r="M72" s="126"/>
    </row>
    <row r="73" spans="1:14" s="127" customFormat="1" ht="25.5">
      <c r="A73" s="151"/>
      <c r="B73" s="107">
        <v>3</v>
      </c>
      <c r="C73" s="133" t="s">
        <v>319</v>
      </c>
      <c r="D73" s="107">
        <v>1959</v>
      </c>
      <c r="E73" s="112">
        <v>1993</v>
      </c>
      <c r="F73" s="112"/>
      <c r="G73" s="112"/>
      <c r="H73" s="107">
        <v>180</v>
      </c>
      <c r="I73" s="124" t="s">
        <v>58</v>
      </c>
      <c r="J73" s="123"/>
      <c r="K73" s="124" t="s">
        <v>63</v>
      </c>
      <c r="L73" s="128" t="s">
        <v>328</v>
      </c>
      <c r="M73" s="126"/>
    </row>
    <row r="74" spans="1:14" s="69" customFormat="1" ht="12.75">
      <c r="A74" s="156"/>
      <c r="B74" s="157" t="s">
        <v>17</v>
      </c>
      <c r="C74" s="157"/>
      <c r="D74" s="157"/>
      <c r="E74" s="110">
        <f>SUM(E71:E73)</f>
        <v>903930</v>
      </c>
      <c r="F74" s="110">
        <f t="shared" ref="F74" si="0">SUM(F71:F71)</f>
        <v>0</v>
      </c>
      <c r="G74" s="110">
        <f>SUM(G71:G73)</f>
        <v>0</v>
      </c>
      <c r="H74" s="138"/>
      <c r="I74" s="66"/>
      <c r="J74" s="67"/>
      <c r="K74" s="66"/>
      <c r="L74" s="68"/>
    </row>
    <row r="75" spans="1:14" s="69" customFormat="1" ht="21" customHeight="1">
      <c r="A75" s="156"/>
      <c r="B75" s="71" t="s">
        <v>70</v>
      </c>
      <c r="C75" s="159" t="s">
        <v>76</v>
      </c>
      <c r="D75" s="159"/>
      <c r="E75" s="159"/>
      <c r="F75" s="159"/>
      <c r="G75" s="159"/>
      <c r="H75" s="159"/>
      <c r="I75" s="159"/>
      <c r="J75" s="72"/>
      <c r="K75" s="101"/>
      <c r="L75" s="64" t="s">
        <v>291</v>
      </c>
      <c r="M75" s="65"/>
      <c r="N75" s="6"/>
    </row>
    <row r="76" spans="1:14" s="129" customFormat="1" ht="25.5">
      <c r="A76" s="156"/>
      <c r="B76" s="107">
        <v>1</v>
      </c>
      <c r="C76" s="120" t="s">
        <v>293</v>
      </c>
      <c r="D76" s="104">
        <v>1979</v>
      </c>
      <c r="E76" s="143">
        <v>710367.92</v>
      </c>
      <c r="F76" s="143"/>
      <c r="G76" s="122"/>
      <c r="H76" s="139">
        <v>630</v>
      </c>
      <c r="I76" s="124" t="s">
        <v>58</v>
      </c>
      <c r="J76" s="123">
        <v>2011</v>
      </c>
      <c r="K76" s="124" t="s">
        <v>63</v>
      </c>
      <c r="L76" s="128" t="s">
        <v>292</v>
      </c>
      <c r="M76" s="126"/>
      <c r="N76" s="127"/>
    </row>
    <row r="77" spans="1:14" s="69" customFormat="1" ht="12.75">
      <c r="A77" s="156"/>
      <c r="B77" s="157" t="s">
        <v>17</v>
      </c>
      <c r="C77" s="157"/>
      <c r="D77" s="157"/>
      <c r="E77" s="110">
        <f>SUM(E76)</f>
        <v>710367.92</v>
      </c>
      <c r="F77" s="110">
        <v>0</v>
      </c>
      <c r="G77" s="110">
        <f>SUM(G76)</f>
        <v>0</v>
      </c>
      <c r="H77" s="138"/>
      <c r="I77" s="66"/>
      <c r="J77" s="67"/>
      <c r="K77" s="66"/>
      <c r="L77" s="68"/>
    </row>
    <row r="78" spans="1:14" ht="15" customHeight="1">
      <c r="B78" s="23"/>
      <c r="C78" s="84"/>
      <c r="D78" s="23"/>
      <c r="E78" s="144"/>
      <c r="F78" s="144"/>
      <c r="G78" s="111"/>
      <c r="H78" s="140"/>
      <c r="I78" s="73"/>
      <c r="J78" s="74"/>
      <c r="K78" s="73"/>
      <c r="L78" s="75"/>
    </row>
    <row r="80" spans="1:14">
      <c r="B80" s="6"/>
    </row>
    <row r="81" spans="1:1" ht="64.5" customHeight="1">
      <c r="A81" s="149"/>
    </row>
    <row r="99" spans="1:1">
      <c r="A99" s="149"/>
    </row>
    <row r="117" spans="1:1">
      <c r="A117" s="154"/>
    </row>
  </sheetData>
  <mergeCells count="21">
    <mergeCell ref="B77:D77"/>
    <mergeCell ref="K1:L1"/>
    <mergeCell ref="K2:L2"/>
    <mergeCell ref="C5:I5"/>
    <mergeCell ref="B3:L3"/>
    <mergeCell ref="B52:D52"/>
    <mergeCell ref="A26:A28"/>
    <mergeCell ref="B69:D69"/>
    <mergeCell ref="A65:A69"/>
    <mergeCell ref="A29:A31"/>
    <mergeCell ref="B62:D62"/>
    <mergeCell ref="C63:I63"/>
    <mergeCell ref="C53:I53"/>
    <mergeCell ref="B55:D55"/>
    <mergeCell ref="C56:I56"/>
    <mergeCell ref="B59:D59"/>
    <mergeCell ref="C60:I60"/>
    <mergeCell ref="C70:I70"/>
    <mergeCell ref="A74:A77"/>
    <mergeCell ref="B74:D74"/>
    <mergeCell ref="C75:I75"/>
  </mergeCells>
  <phoneticPr fontId="0" type="noConversion"/>
  <printOptions horizontalCentered="1"/>
  <pageMargins left="0.23622047244094491" right="0.31496062992125984" top="0.94488188976377963" bottom="0.55118110236220474" header="0.31496062992125984" footer="0.31496062992125984"/>
  <pageSetup paperSize="9" scale="65" orientation="landscape" r:id="rId1"/>
  <headerFooter alignWithMargins="0"/>
  <rowBreaks count="2" manualBreakCount="2">
    <brk id="23" max="11" man="1"/>
    <brk id="55" max="11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Arkusz3"/>
  <dimension ref="A1:IW157"/>
  <sheetViews>
    <sheetView showWhiteSpace="0" zoomScaleNormal="100" zoomScaleSheetLayoutView="110" workbookViewId="0">
      <selection activeCell="D42" sqref="D42"/>
    </sheetView>
  </sheetViews>
  <sheetFormatPr defaultRowHeight="12.75"/>
  <cols>
    <col min="1" max="1" width="5" style="16" customWidth="1"/>
    <col min="2" max="2" width="46.42578125" style="17" customWidth="1"/>
    <col min="3" max="3" width="16.28515625" style="61" customWidth="1"/>
    <col min="4" max="4" width="18.7109375" style="26" customWidth="1"/>
    <col min="5" max="5" width="8.140625" style="46" customWidth="1"/>
    <col min="6" max="6" width="13.140625" style="9" customWidth="1"/>
    <col min="7" max="7" width="15.85546875" style="9" bestFit="1" customWidth="1"/>
    <col min="8" max="8" width="13.85546875" style="9" bestFit="1" customWidth="1"/>
    <col min="9" max="9" width="9.140625" style="9"/>
    <col min="10" max="10" width="13.85546875" style="9" bestFit="1" customWidth="1"/>
    <col min="11" max="16384" width="9.140625" style="9"/>
  </cols>
  <sheetData>
    <row r="1" spans="1:5">
      <c r="A1" s="32"/>
      <c r="D1" s="77" t="s">
        <v>27</v>
      </c>
    </row>
    <row r="2" spans="1:5">
      <c r="A2" s="32"/>
      <c r="D2" s="77" t="s">
        <v>28</v>
      </c>
    </row>
    <row r="3" spans="1:5">
      <c r="A3" s="32"/>
      <c r="D3" s="25"/>
    </row>
    <row r="4" spans="1:5" ht="25.5">
      <c r="A4" s="86" t="s">
        <v>0</v>
      </c>
      <c r="B4" s="31" t="s">
        <v>3</v>
      </c>
      <c r="C4" s="86" t="s">
        <v>4</v>
      </c>
      <c r="D4" s="51" t="s">
        <v>2</v>
      </c>
      <c r="E4" s="52"/>
    </row>
    <row r="5" spans="1:5">
      <c r="A5" s="161" t="s">
        <v>65</v>
      </c>
      <c r="B5" s="161"/>
      <c r="C5" s="161"/>
      <c r="D5" s="161"/>
      <c r="E5" s="53"/>
    </row>
    <row r="6" spans="1:5" s="60" customFormat="1">
      <c r="A6" s="78">
        <v>1</v>
      </c>
      <c r="B6" s="88" t="s">
        <v>342</v>
      </c>
      <c r="C6" s="78">
        <v>2011</v>
      </c>
      <c r="D6" s="89">
        <f>34*2572.98</f>
        <v>87481.32</v>
      </c>
      <c r="E6" s="83"/>
    </row>
    <row r="7" spans="1:5" s="60" customFormat="1">
      <c r="A7" s="78">
        <v>2</v>
      </c>
      <c r="B7" s="88" t="s">
        <v>343</v>
      </c>
      <c r="C7" s="78">
        <v>2011</v>
      </c>
      <c r="D7" s="89">
        <f>30*1167.32</f>
        <v>35019.599999999999</v>
      </c>
      <c r="E7" s="83"/>
    </row>
    <row r="8" spans="1:5" s="60" customFormat="1">
      <c r="A8" s="78">
        <v>3</v>
      </c>
      <c r="B8" s="88" t="s">
        <v>344</v>
      </c>
      <c r="C8" s="78">
        <v>2011</v>
      </c>
      <c r="D8" s="89">
        <f>4*1015.65</f>
        <v>4062.6</v>
      </c>
      <c r="E8" s="83"/>
    </row>
    <row r="9" spans="1:5" s="60" customFormat="1">
      <c r="A9" s="78">
        <v>4</v>
      </c>
      <c r="B9" s="88" t="s">
        <v>347</v>
      </c>
      <c r="C9" s="78">
        <v>2011</v>
      </c>
      <c r="D9" s="89">
        <f>13*1151.07</f>
        <v>14963.91</v>
      </c>
      <c r="E9" s="83"/>
    </row>
    <row r="10" spans="1:5" s="60" customFormat="1">
      <c r="A10" s="78">
        <v>5</v>
      </c>
      <c r="B10" s="88" t="s">
        <v>348</v>
      </c>
      <c r="C10" s="78">
        <v>2011</v>
      </c>
      <c r="D10" s="89">
        <v>6865.79</v>
      </c>
      <c r="E10" s="83"/>
    </row>
    <row r="11" spans="1:5" s="60" customFormat="1">
      <c r="A11" s="78">
        <v>6</v>
      </c>
      <c r="B11" s="88" t="s">
        <v>349</v>
      </c>
      <c r="C11" s="78">
        <v>2011</v>
      </c>
      <c r="D11" s="89">
        <v>3588.64</v>
      </c>
      <c r="E11" s="83"/>
    </row>
    <row r="12" spans="1:5" s="60" customFormat="1">
      <c r="A12" s="78">
        <v>7</v>
      </c>
      <c r="B12" s="88" t="s">
        <v>350</v>
      </c>
      <c r="C12" s="78">
        <v>2011</v>
      </c>
      <c r="D12" s="89">
        <f>2*1699.52</f>
        <v>3399.04</v>
      </c>
      <c r="E12" s="83"/>
    </row>
    <row r="13" spans="1:5" s="60" customFormat="1">
      <c r="A13" s="78">
        <v>8</v>
      </c>
      <c r="B13" s="88" t="s">
        <v>351</v>
      </c>
      <c r="C13" s="78">
        <v>2011</v>
      </c>
      <c r="D13" s="89">
        <v>1760.46</v>
      </c>
      <c r="E13" s="83"/>
    </row>
    <row r="14" spans="1:5" s="60" customFormat="1" ht="25.5">
      <c r="A14" s="78">
        <v>9</v>
      </c>
      <c r="B14" s="88" t="s">
        <v>352</v>
      </c>
      <c r="C14" s="78">
        <v>2011</v>
      </c>
      <c r="D14" s="89">
        <v>622.92999999999995</v>
      </c>
      <c r="E14" s="83"/>
    </row>
    <row r="15" spans="1:5" s="60" customFormat="1">
      <c r="A15" s="78">
        <v>10</v>
      </c>
      <c r="B15" s="88" t="s">
        <v>353</v>
      </c>
      <c r="C15" s="78">
        <v>2011</v>
      </c>
      <c r="D15" s="89">
        <v>5416.8</v>
      </c>
      <c r="E15" s="83"/>
    </row>
    <row r="16" spans="1:5" s="60" customFormat="1">
      <c r="A16" s="78">
        <v>11</v>
      </c>
      <c r="B16" s="88" t="s">
        <v>354</v>
      </c>
      <c r="C16" s="78">
        <v>2011</v>
      </c>
      <c r="D16" s="89">
        <v>2572.98</v>
      </c>
      <c r="E16" s="83"/>
    </row>
    <row r="17" spans="1:257" s="60" customFormat="1">
      <c r="A17" s="78">
        <v>12</v>
      </c>
      <c r="B17" s="88" t="s">
        <v>355</v>
      </c>
      <c r="C17" s="78">
        <v>2011</v>
      </c>
      <c r="D17" s="89">
        <v>13406.58</v>
      </c>
      <c r="E17" s="83"/>
    </row>
    <row r="18" spans="1:257" s="60" customFormat="1">
      <c r="A18" s="78">
        <v>13</v>
      </c>
      <c r="B18" s="88" t="s">
        <v>356</v>
      </c>
      <c r="C18" s="78">
        <v>2011</v>
      </c>
      <c r="D18" s="89">
        <v>13406.58</v>
      </c>
      <c r="E18" s="83"/>
    </row>
    <row r="19" spans="1:257" s="60" customFormat="1" ht="25.5">
      <c r="A19" s="78">
        <v>14</v>
      </c>
      <c r="B19" s="88" t="s">
        <v>357</v>
      </c>
      <c r="C19" s="78">
        <v>2011</v>
      </c>
      <c r="D19" s="89">
        <v>4913.04</v>
      </c>
      <c r="E19" s="83"/>
    </row>
    <row r="20" spans="1:257" s="60" customFormat="1">
      <c r="A20" s="78">
        <v>15</v>
      </c>
      <c r="B20" s="88" t="s">
        <v>358</v>
      </c>
      <c r="C20" s="78">
        <v>2011</v>
      </c>
      <c r="D20" s="89">
        <v>7163.72</v>
      </c>
      <c r="E20" s="83"/>
    </row>
    <row r="21" spans="1:257" s="60" customFormat="1">
      <c r="A21" s="78">
        <v>16</v>
      </c>
      <c r="B21" s="88" t="s">
        <v>359</v>
      </c>
      <c r="C21" s="78">
        <v>2011</v>
      </c>
      <c r="D21" s="89">
        <v>22019.29</v>
      </c>
      <c r="E21" s="83"/>
    </row>
    <row r="22" spans="1:257" s="60" customFormat="1">
      <c r="A22" s="78">
        <v>17</v>
      </c>
      <c r="B22" s="88" t="s">
        <v>360</v>
      </c>
      <c r="C22" s="78">
        <v>2011</v>
      </c>
      <c r="D22" s="89">
        <v>4590.74</v>
      </c>
      <c r="E22" s="83"/>
    </row>
    <row r="23" spans="1:257" s="60" customFormat="1">
      <c r="A23" s="78">
        <v>18</v>
      </c>
      <c r="B23" s="88" t="s">
        <v>361</v>
      </c>
      <c r="C23" s="78">
        <v>2011</v>
      </c>
      <c r="D23" s="89">
        <v>20313</v>
      </c>
      <c r="E23" s="83"/>
    </row>
    <row r="24" spans="1:257" s="60" customFormat="1">
      <c r="A24" s="78">
        <v>19</v>
      </c>
      <c r="B24" s="88" t="s">
        <v>362</v>
      </c>
      <c r="C24" s="78">
        <v>2011</v>
      </c>
      <c r="D24" s="89">
        <v>33645.1</v>
      </c>
      <c r="E24" s="83"/>
    </row>
    <row r="25" spans="1:257" s="60" customFormat="1">
      <c r="A25" s="78">
        <v>20</v>
      </c>
      <c r="B25" s="88" t="s">
        <v>363</v>
      </c>
      <c r="C25" s="78">
        <v>2011</v>
      </c>
      <c r="D25" s="89">
        <v>1151.07</v>
      </c>
      <c r="E25" s="83"/>
    </row>
    <row r="26" spans="1:257" s="60" customFormat="1">
      <c r="A26" s="78">
        <v>21</v>
      </c>
      <c r="B26" s="88" t="s">
        <v>364</v>
      </c>
      <c r="C26" s="78">
        <v>2011</v>
      </c>
      <c r="D26" s="89">
        <v>10562.76</v>
      </c>
      <c r="E26" s="83"/>
    </row>
    <row r="27" spans="1:257">
      <c r="A27" s="162" t="s">
        <v>17</v>
      </c>
      <c r="B27" s="162"/>
      <c r="C27" s="162"/>
      <c r="D27" s="28">
        <f>SUM(D6:D26)</f>
        <v>296925.95</v>
      </c>
      <c r="E27" s="53"/>
    </row>
    <row r="28" spans="1:257">
      <c r="A28" s="161" t="s">
        <v>77</v>
      </c>
      <c r="B28" s="161"/>
      <c r="C28" s="161"/>
      <c r="D28" s="161"/>
    </row>
    <row r="29" spans="1:257" ht="14.85" customHeight="1">
      <c r="A29" s="90">
        <v>1</v>
      </c>
      <c r="B29" s="91" t="s">
        <v>296</v>
      </c>
      <c r="C29" s="90">
        <v>2010</v>
      </c>
      <c r="D29" s="92">
        <v>1350</v>
      </c>
      <c r="E29" s="85"/>
      <c r="F29" s="85"/>
      <c r="G29" s="85"/>
      <c r="H29" s="85"/>
      <c r="I29" s="85"/>
      <c r="J29" s="85"/>
      <c r="K29" s="85"/>
      <c r="L29" s="85"/>
      <c r="M29" s="85"/>
      <c r="N29" s="85"/>
      <c r="O29" s="85"/>
      <c r="P29" s="85"/>
      <c r="Q29" s="85"/>
      <c r="R29" s="85"/>
      <c r="S29" s="85"/>
      <c r="T29" s="85"/>
      <c r="U29" s="85"/>
      <c r="V29" s="85"/>
      <c r="W29" s="85"/>
      <c r="X29" s="85"/>
      <c r="Y29" s="85"/>
      <c r="Z29" s="85"/>
      <c r="AA29" s="85"/>
      <c r="AB29" s="85"/>
      <c r="AC29" s="85"/>
      <c r="AD29" s="85"/>
      <c r="AE29" s="85"/>
      <c r="AF29" s="85"/>
      <c r="AG29" s="85"/>
      <c r="AH29" s="85"/>
      <c r="AI29" s="85"/>
      <c r="AJ29" s="85"/>
      <c r="AK29" s="85"/>
      <c r="AL29" s="85"/>
      <c r="AM29" s="85"/>
      <c r="AN29" s="85"/>
      <c r="AO29" s="85"/>
      <c r="AP29" s="85"/>
      <c r="AQ29" s="85"/>
      <c r="AR29" s="85"/>
      <c r="AS29" s="85"/>
      <c r="AT29" s="85"/>
      <c r="AU29" s="85"/>
      <c r="AV29" s="85"/>
      <c r="AW29" s="85"/>
      <c r="AX29" s="85"/>
      <c r="AY29" s="85"/>
      <c r="AZ29" s="85"/>
      <c r="BA29" s="85"/>
      <c r="BB29" s="85"/>
      <c r="BC29" s="85"/>
      <c r="BD29" s="85"/>
      <c r="BE29" s="85"/>
      <c r="BF29" s="85"/>
      <c r="BG29" s="85"/>
      <c r="BH29" s="85"/>
      <c r="BI29" s="85"/>
      <c r="BJ29" s="85"/>
      <c r="BK29" s="85"/>
      <c r="BL29" s="85"/>
      <c r="BM29" s="85"/>
      <c r="BN29" s="85"/>
      <c r="BO29" s="85"/>
      <c r="BP29" s="85"/>
      <c r="BQ29" s="85"/>
      <c r="BR29" s="85"/>
      <c r="BS29" s="85"/>
      <c r="BT29" s="85"/>
      <c r="BU29" s="85"/>
      <c r="BV29" s="85"/>
      <c r="BW29" s="85"/>
      <c r="BX29" s="85"/>
      <c r="BY29" s="85"/>
      <c r="BZ29" s="85"/>
      <c r="CA29" s="85"/>
      <c r="CB29" s="85"/>
      <c r="CC29" s="85"/>
      <c r="CD29" s="85"/>
      <c r="CE29" s="85"/>
      <c r="CF29" s="85"/>
      <c r="CG29" s="85"/>
      <c r="CH29" s="85"/>
      <c r="CI29" s="85"/>
      <c r="CJ29" s="85"/>
      <c r="CK29" s="85"/>
      <c r="CL29" s="85"/>
      <c r="CM29" s="85"/>
      <c r="CN29" s="85"/>
      <c r="CO29" s="85"/>
      <c r="CP29" s="85"/>
      <c r="CQ29" s="85"/>
      <c r="CR29" s="85"/>
      <c r="CS29" s="85"/>
      <c r="CT29" s="85"/>
      <c r="CU29" s="85"/>
      <c r="CV29" s="85"/>
      <c r="CW29" s="85"/>
      <c r="CX29" s="85"/>
      <c r="CY29" s="85"/>
      <c r="CZ29" s="85"/>
      <c r="DA29" s="85"/>
      <c r="DB29" s="85"/>
      <c r="DC29" s="85"/>
      <c r="DD29" s="85"/>
      <c r="DE29" s="85"/>
      <c r="DF29" s="85"/>
      <c r="DG29" s="85"/>
      <c r="DH29" s="85"/>
      <c r="DI29" s="85"/>
      <c r="DJ29" s="85"/>
      <c r="DK29" s="85"/>
      <c r="DL29" s="85"/>
      <c r="DM29" s="85"/>
      <c r="DN29" s="85"/>
      <c r="DO29" s="85"/>
      <c r="DP29" s="85"/>
      <c r="DQ29" s="85"/>
      <c r="DR29" s="85"/>
      <c r="DS29" s="85"/>
      <c r="DT29" s="85"/>
      <c r="DU29" s="85"/>
      <c r="DV29" s="85"/>
      <c r="DW29" s="85"/>
      <c r="DX29" s="85"/>
      <c r="DY29" s="85"/>
      <c r="DZ29" s="85"/>
      <c r="EA29" s="85"/>
      <c r="EB29" s="85"/>
      <c r="EC29" s="85"/>
      <c r="ED29" s="85"/>
      <c r="EE29" s="85"/>
      <c r="EF29" s="85"/>
      <c r="EG29" s="85"/>
      <c r="EH29" s="85"/>
      <c r="EI29" s="85"/>
      <c r="EJ29" s="85"/>
      <c r="EK29" s="85"/>
      <c r="EL29" s="85"/>
      <c r="EM29" s="85"/>
      <c r="EN29" s="85"/>
      <c r="EO29" s="85"/>
      <c r="EP29" s="85"/>
      <c r="EQ29" s="85"/>
      <c r="ER29" s="85"/>
      <c r="ES29" s="85"/>
      <c r="ET29" s="85"/>
      <c r="EU29" s="85"/>
      <c r="EV29" s="85"/>
      <c r="EW29" s="85"/>
      <c r="EX29" s="85"/>
      <c r="EY29" s="85"/>
      <c r="EZ29" s="85"/>
      <c r="FA29" s="85"/>
      <c r="FB29" s="85"/>
      <c r="FC29" s="85"/>
      <c r="FD29" s="85"/>
      <c r="FE29" s="85"/>
      <c r="FF29" s="85"/>
      <c r="FG29" s="85"/>
      <c r="FH29" s="85"/>
      <c r="FI29" s="85"/>
      <c r="FJ29" s="85"/>
      <c r="FK29" s="85"/>
      <c r="FL29" s="85"/>
      <c r="FM29" s="85"/>
      <c r="FN29" s="85"/>
      <c r="FO29" s="85"/>
      <c r="FP29" s="85"/>
      <c r="FQ29" s="85"/>
      <c r="FR29" s="85"/>
      <c r="FS29" s="85"/>
      <c r="FT29" s="85"/>
      <c r="FU29" s="85"/>
      <c r="FV29" s="85"/>
      <c r="FW29" s="85"/>
      <c r="FX29" s="85"/>
      <c r="FY29" s="85"/>
      <c r="FZ29" s="85"/>
      <c r="GA29" s="85"/>
      <c r="GB29" s="85"/>
      <c r="GC29" s="85"/>
      <c r="GD29" s="85"/>
      <c r="GE29" s="85"/>
      <c r="GF29" s="85"/>
      <c r="GG29" s="85"/>
      <c r="GH29" s="85"/>
      <c r="GI29" s="85"/>
      <c r="GJ29" s="85"/>
      <c r="GK29" s="85"/>
      <c r="GL29" s="85"/>
      <c r="GM29" s="85"/>
      <c r="GN29" s="85"/>
      <c r="GO29" s="85"/>
      <c r="GP29" s="85"/>
      <c r="GQ29" s="85"/>
      <c r="GR29" s="85"/>
      <c r="GS29" s="85"/>
      <c r="GT29" s="85"/>
      <c r="GU29" s="85"/>
      <c r="GV29" s="85"/>
      <c r="GW29" s="85"/>
      <c r="GX29" s="85"/>
      <c r="GY29" s="85"/>
      <c r="GZ29" s="85"/>
      <c r="HA29" s="85"/>
      <c r="HB29" s="85"/>
      <c r="HC29" s="85"/>
      <c r="HD29" s="85"/>
      <c r="HE29" s="85"/>
      <c r="HF29" s="85"/>
      <c r="HG29" s="85"/>
      <c r="HH29" s="85"/>
      <c r="HI29" s="85"/>
      <c r="HJ29" s="85"/>
      <c r="HK29" s="85"/>
      <c r="HL29" s="85"/>
      <c r="HM29" s="85"/>
      <c r="HN29" s="85"/>
      <c r="HO29" s="85"/>
      <c r="HP29" s="85"/>
      <c r="HQ29" s="85"/>
      <c r="HR29" s="85"/>
      <c r="HS29" s="85"/>
      <c r="HT29" s="85"/>
      <c r="HU29" s="85"/>
      <c r="HV29" s="85"/>
      <c r="HW29" s="85"/>
      <c r="HX29" s="85"/>
      <c r="HY29" s="85"/>
      <c r="HZ29" s="85"/>
      <c r="IA29" s="85"/>
      <c r="IB29" s="85"/>
      <c r="IC29" s="85"/>
      <c r="ID29" s="85"/>
      <c r="IE29" s="85"/>
      <c r="IF29" s="85"/>
      <c r="IG29" s="85"/>
      <c r="IH29" s="85"/>
      <c r="II29" s="85"/>
      <c r="IJ29" s="85"/>
      <c r="IK29" s="85"/>
      <c r="IL29" s="85"/>
      <c r="IM29" s="85"/>
      <c r="IN29" s="85"/>
      <c r="IO29" s="85"/>
      <c r="IP29" s="85"/>
      <c r="IQ29" s="85"/>
      <c r="IR29" s="85"/>
      <c r="IS29" s="85"/>
      <c r="IT29" s="85"/>
      <c r="IU29" s="85"/>
      <c r="IV29" s="85"/>
      <c r="IW29" s="85"/>
    </row>
    <row r="30" spans="1:257" ht="14.85" customHeight="1">
      <c r="A30" s="90">
        <v>2</v>
      </c>
      <c r="B30" s="91" t="s">
        <v>297</v>
      </c>
      <c r="C30" s="90">
        <v>2013</v>
      </c>
      <c r="D30" s="92">
        <v>1499</v>
      </c>
      <c r="E30" s="85"/>
      <c r="F30" s="85"/>
      <c r="G30" s="85"/>
      <c r="H30" s="85"/>
      <c r="I30" s="85"/>
      <c r="J30" s="85"/>
      <c r="K30" s="85"/>
      <c r="L30" s="85"/>
      <c r="M30" s="85"/>
      <c r="N30" s="85"/>
      <c r="O30" s="85"/>
      <c r="P30" s="85"/>
      <c r="Q30" s="85"/>
      <c r="R30" s="85"/>
      <c r="S30" s="85"/>
      <c r="T30" s="85"/>
      <c r="U30" s="85"/>
      <c r="V30" s="85"/>
      <c r="W30" s="85"/>
      <c r="X30" s="85"/>
      <c r="Y30" s="85"/>
      <c r="Z30" s="85"/>
      <c r="AA30" s="85"/>
      <c r="AB30" s="85"/>
      <c r="AC30" s="85"/>
      <c r="AD30" s="85"/>
      <c r="AE30" s="85"/>
      <c r="AF30" s="85"/>
      <c r="AG30" s="85"/>
      <c r="AH30" s="85"/>
      <c r="AI30" s="85"/>
      <c r="AJ30" s="85"/>
      <c r="AK30" s="85"/>
      <c r="AL30" s="85"/>
      <c r="AM30" s="85"/>
      <c r="AN30" s="85"/>
      <c r="AO30" s="85"/>
      <c r="AP30" s="85"/>
      <c r="AQ30" s="85"/>
      <c r="AR30" s="85"/>
      <c r="AS30" s="85"/>
      <c r="AT30" s="85"/>
      <c r="AU30" s="85"/>
      <c r="AV30" s="85"/>
      <c r="AW30" s="85"/>
      <c r="AX30" s="85"/>
      <c r="AY30" s="85"/>
      <c r="AZ30" s="85"/>
      <c r="BA30" s="85"/>
      <c r="BB30" s="85"/>
      <c r="BC30" s="85"/>
      <c r="BD30" s="85"/>
      <c r="BE30" s="85"/>
      <c r="BF30" s="85"/>
      <c r="BG30" s="85"/>
      <c r="BH30" s="85"/>
      <c r="BI30" s="85"/>
      <c r="BJ30" s="85"/>
      <c r="BK30" s="85"/>
      <c r="BL30" s="85"/>
      <c r="BM30" s="85"/>
      <c r="BN30" s="85"/>
      <c r="BO30" s="85"/>
      <c r="BP30" s="85"/>
      <c r="BQ30" s="85"/>
      <c r="BR30" s="85"/>
      <c r="BS30" s="85"/>
      <c r="BT30" s="85"/>
      <c r="BU30" s="85"/>
      <c r="BV30" s="85"/>
      <c r="BW30" s="85"/>
      <c r="BX30" s="85"/>
      <c r="BY30" s="85"/>
      <c r="BZ30" s="85"/>
      <c r="CA30" s="85"/>
      <c r="CB30" s="85"/>
      <c r="CC30" s="85"/>
      <c r="CD30" s="85"/>
      <c r="CE30" s="85"/>
      <c r="CF30" s="85"/>
      <c r="CG30" s="85"/>
      <c r="CH30" s="85"/>
      <c r="CI30" s="85"/>
      <c r="CJ30" s="85"/>
      <c r="CK30" s="85"/>
      <c r="CL30" s="85"/>
      <c r="CM30" s="85"/>
      <c r="CN30" s="85"/>
      <c r="CO30" s="85"/>
      <c r="CP30" s="85"/>
      <c r="CQ30" s="85"/>
      <c r="CR30" s="85"/>
      <c r="CS30" s="85"/>
      <c r="CT30" s="85"/>
      <c r="CU30" s="85"/>
      <c r="CV30" s="85"/>
      <c r="CW30" s="85"/>
      <c r="CX30" s="85"/>
      <c r="CY30" s="85"/>
      <c r="CZ30" s="85"/>
      <c r="DA30" s="85"/>
      <c r="DB30" s="85"/>
      <c r="DC30" s="85"/>
      <c r="DD30" s="85"/>
      <c r="DE30" s="85"/>
      <c r="DF30" s="85"/>
      <c r="DG30" s="85"/>
      <c r="DH30" s="85"/>
      <c r="DI30" s="85"/>
      <c r="DJ30" s="85"/>
      <c r="DK30" s="85"/>
      <c r="DL30" s="85"/>
      <c r="DM30" s="85"/>
      <c r="DN30" s="85"/>
      <c r="DO30" s="85"/>
      <c r="DP30" s="85"/>
      <c r="DQ30" s="85"/>
      <c r="DR30" s="85"/>
      <c r="DS30" s="85"/>
      <c r="DT30" s="85"/>
      <c r="DU30" s="85"/>
      <c r="DV30" s="85"/>
      <c r="DW30" s="85"/>
      <c r="DX30" s="85"/>
      <c r="DY30" s="85"/>
      <c r="DZ30" s="85"/>
      <c r="EA30" s="85"/>
      <c r="EB30" s="85"/>
      <c r="EC30" s="85"/>
      <c r="ED30" s="85"/>
      <c r="EE30" s="85"/>
      <c r="EF30" s="85"/>
      <c r="EG30" s="85"/>
      <c r="EH30" s="85"/>
      <c r="EI30" s="85"/>
      <c r="EJ30" s="85"/>
      <c r="EK30" s="85"/>
      <c r="EL30" s="85"/>
      <c r="EM30" s="85"/>
      <c r="EN30" s="85"/>
      <c r="EO30" s="85"/>
      <c r="EP30" s="85"/>
      <c r="EQ30" s="85"/>
      <c r="ER30" s="85"/>
      <c r="ES30" s="85"/>
      <c r="ET30" s="85"/>
      <c r="EU30" s="85"/>
      <c r="EV30" s="85"/>
      <c r="EW30" s="85"/>
      <c r="EX30" s="85"/>
      <c r="EY30" s="85"/>
      <c r="EZ30" s="85"/>
      <c r="FA30" s="85"/>
      <c r="FB30" s="85"/>
      <c r="FC30" s="85"/>
      <c r="FD30" s="85"/>
      <c r="FE30" s="85"/>
      <c r="FF30" s="85"/>
      <c r="FG30" s="85"/>
      <c r="FH30" s="85"/>
      <c r="FI30" s="85"/>
      <c r="FJ30" s="85"/>
      <c r="FK30" s="85"/>
      <c r="FL30" s="85"/>
      <c r="FM30" s="85"/>
      <c r="FN30" s="85"/>
      <c r="FO30" s="85"/>
      <c r="FP30" s="85"/>
      <c r="FQ30" s="85"/>
      <c r="FR30" s="85"/>
      <c r="FS30" s="85"/>
      <c r="FT30" s="85"/>
      <c r="FU30" s="85"/>
      <c r="FV30" s="85"/>
      <c r="FW30" s="85"/>
      <c r="FX30" s="85"/>
      <c r="FY30" s="85"/>
      <c r="FZ30" s="85"/>
      <c r="GA30" s="85"/>
      <c r="GB30" s="85"/>
      <c r="GC30" s="85"/>
      <c r="GD30" s="85"/>
      <c r="GE30" s="85"/>
      <c r="GF30" s="85"/>
      <c r="GG30" s="85"/>
      <c r="GH30" s="85"/>
      <c r="GI30" s="85"/>
      <c r="GJ30" s="85"/>
      <c r="GK30" s="85"/>
      <c r="GL30" s="85"/>
      <c r="GM30" s="85"/>
      <c r="GN30" s="85"/>
      <c r="GO30" s="85"/>
      <c r="GP30" s="85"/>
      <c r="GQ30" s="85"/>
      <c r="GR30" s="85"/>
      <c r="GS30" s="85"/>
      <c r="GT30" s="85"/>
      <c r="GU30" s="85"/>
      <c r="GV30" s="85"/>
      <c r="GW30" s="85"/>
      <c r="GX30" s="85"/>
      <c r="GY30" s="85"/>
      <c r="GZ30" s="85"/>
      <c r="HA30" s="85"/>
      <c r="HB30" s="85"/>
      <c r="HC30" s="85"/>
      <c r="HD30" s="85"/>
      <c r="HE30" s="85"/>
      <c r="HF30" s="85"/>
      <c r="HG30" s="85"/>
      <c r="HH30" s="85"/>
      <c r="HI30" s="85"/>
      <c r="HJ30" s="85"/>
      <c r="HK30" s="85"/>
      <c r="HL30" s="85"/>
      <c r="HM30" s="85"/>
      <c r="HN30" s="85"/>
      <c r="HO30" s="85"/>
      <c r="HP30" s="85"/>
      <c r="HQ30" s="85"/>
      <c r="HR30" s="85"/>
      <c r="HS30" s="85"/>
      <c r="HT30" s="85"/>
      <c r="HU30" s="85"/>
      <c r="HV30" s="85"/>
      <c r="HW30" s="85"/>
      <c r="HX30" s="85"/>
      <c r="HY30" s="85"/>
      <c r="HZ30" s="85"/>
      <c r="IA30" s="85"/>
      <c r="IB30" s="85"/>
      <c r="IC30" s="85"/>
      <c r="ID30" s="85"/>
      <c r="IE30" s="85"/>
      <c r="IF30" s="85"/>
      <c r="IG30" s="85"/>
      <c r="IH30" s="85"/>
      <c r="II30" s="85"/>
      <c r="IJ30" s="85"/>
      <c r="IK30" s="85"/>
      <c r="IL30" s="85"/>
      <c r="IM30" s="85"/>
      <c r="IN30" s="85"/>
      <c r="IO30" s="85"/>
      <c r="IP30" s="85"/>
      <c r="IQ30" s="85"/>
      <c r="IR30" s="85"/>
      <c r="IS30" s="85"/>
      <c r="IT30" s="85"/>
      <c r="IU30" s="85"/>
      <c r="IV30" s="85"/>
      <c r="IW30" s="85"/>
    </row>
    <row r="31" spans="1:257" ht="14.85" customHeight="1">
      <c r="A31" s="90">
        <v>3</v>
      </c>
      <c r="B31" s="91" t="s">
        <v>297</v>
      </c>
      <c r="C31" s="90">
        <v>2014</v>
      </c>
      <c r="D31" s="92">
        <v>1350</v>
      </c>
      <c r="E31" s="85"/>
      <c r="F31" s="85"/>
      <c r="G31" s="85"/>
      <c r="H31" s="85"/>
      <c r="I31" s="85"/>
      <c r="J31" s="85"/>
      <c r="K31" s="85"/>
      <c r="L31" s="85"/>
      <c r="M31" s="85"/>
      <c r="N31" s="85"/>
      <c r="O31" s="85"/>
      <c r="P31" s="85"/>
      <c r="Q31" s="85"/>
      <c r="R31" s="85"/>
      <c r="S31" s="85"/>
      <c r="T31" s="85"/>
      <c r="U31" s="85"/>
      <c r="V31" s="85"/>
      <c r="W31" s="85"/>
      <c r="X31" s="85"/>
      <c r="Y31" s="85"/>
      <c r="Z31" s="85"/>
      <c r="AA31" s="85"/>
      <c r="AB31" s="85"/>
      <c r="AC31" s="85"/>
      <c r="AD31" s="85"/>
      <c r="AE31" s="85"/>
      <c r="AF31" s="85"/>
      <c r="AG31" s="85"/>
      <c r="AH31" s="85"/>
      <c r="AI31" s="85"/>
      <c r="AJ31" s="85"/>
      <c r="AK31" s="85"/>
      <c r="AL31" s="85"/>
      <c r="AM31" s="85"/>
      <c r="AN31" s="85"/>
      <c r="AO31" s="85"/>
      <c r="AP31" s="85"/>
      <c r="AQ31" s="85"/>
      <c r="AR31" s="85"/>
      <c r="AS31" s="85"/>
      <c r="AT31" s="85"/>
      <c r="AU31" s="85"/>
      <c r="AV31" s="85"/>
      <c r="AW31" s="85"/>
      <c r="AX31" s="85"/>
      <c r="AY31" s="85"/>
      <c r="AZ31" s="85"/>
      <c r="BA31" s="85"/>
      <c r="BB31" s="85"/>
      <c r="BC31" s="85"/>
      <c r="BD31" s="85"/>
      <c r="BE31" s="85"/>
      <c r="BF31" s="85"/>
      <c r="BG31" s="85"/>
      <c r="BH31" s="85"/>
      <c r="BI31" s="85"/>
      <c r="BJ31" s="85"/>
      <c r="BK31" s="85"/>
      <c r="BL31" s="85"/>
      <c r="BM31" s="85"/>
      <c r="BN31" s="85"/>
      <c r="BO31" s="85"/>
      <c r="BP31" s="85"/>
      <c r="BQ31" s="85"/>
      <c r="BR31" s="85"/>
      <c r="BS31" s="85"/>
      <c r="BT31" s="85"/>
      <c r="BU31" s="85"/>
      <c r="BV31" s="85"/>
      <c r="BW31" s="85"/>
      <c r="BX31" s="85"/>
      <c r="BY31" s="85"/>
      <c r="BZ31" s="85"/>
      <c r="CA31" s="85"/>
      <c r="CB31" s="85"/>
      <c r="CC31" s="85"/>
      <c r="CD31" s="85"/>
      <c r="CE31" s="85"/>
      <c r="CF31" s="85"/>
      <c r="CG31" s="85"/>
      <c r="CH31" s="85"/>
      <c r="CI31" s="85"/>
      <c r="CJ31" s="85"/>
      <c r="CK31" s="85"/>
      <c r="CL31" s="85"/>
      <c r="CM31" s="85"/>
      <c r="CN31" s="85"/>
      <c r="CO31" s="85"/>
      <c r="CP31" s="85"/>
      <c r="CQ31" s="85"/>
      <c r="CR31" s="85"/>
      <c r="CS31" s="85"/>
      <c r="CT31" s="85"/>
      <c r="CU31" s="85"/>
      <c r="CV31" s="85"/>
      <c r="CW31" s="85"/>
      <c r="CX31" s="85"/>
      <c r="CY31" s="85"/>
      <c r="CZ31" s="85"/>
      <c r="DA31" s="85"/>
      <c r="DB31" s="85"/>
      <c r="DC31" s="85"/>
      <c r="DD31" s="85"/>
      <c r="DE31" s="85"/>
      <c r="DF31" s="85"/>
      <c r="DG31" s="85"/>
      <c r="DH31" s="85"/>
      <c r="DI31" s="85"/>
      <c r="DJ31" s="85"/>
      <c r="DK31" s="85"/>
      <c r="DL31" s="85"/>
      <c r="DM31" s="85"/>
      <c r="DN31" s="85"/>
      <c r="DO31" s="85"/>
      <c r="DP31" s="85"/>
      <c r="DQ31" s="85"/>
      <c r="DR31" s="85"/>
      <c r="DS31" s="85"/>
      <c r="DT31" s="85"/>
      <c r="DU31" s="85"/>
      <c r="DV31" s="85"/>
      <c r="DW31" s="85"/>
      <c r="DX31" s="85"/>
      <c r="DY31" s="85"/>
      <c r="DZ31" s="85"/>
      <c r="EA31" s="85"/>
      <c r="EB31" s="85"/>
      <c r="EC31" s="85"/>
      <c r="ED31" s="85"/>
      <c r="EE31" s="85"/>
      <c r="EF31" s="85"/>
      <c r="EG31" s="85"/>
      <c r="EH31" s="85"/>
      <c r="EI31" s="85"/>
      <c r="EJ31" s="85"/>
      <c r="EK31" s="85"/>
      <c r="EL31" s="85"/>
      <c r="EM31" s="85"/>
      <c r="EN31" s="85"/>
      <c r="EO31" s="85"/>
      <c r="EP31" s="85"/>
      <c r="EQ31" s="85"/>
      <c r="ER31" s="85"/>
      <c r="ES31" s="85"/>
      <c r="ET31" s="85"/>
      <c r="EU31" s="85"/>
      <c r="EV31" s="85"/>
      <c r="EW31" s="85"/>
      <c r="EX31" s="85"/>
      <c r="EY31" s="85"/>
      <c r="EZ31" s="85"/>
      <c r="FA31" s="85"/>
      <c r="FB31" s="85"/>
      <c r="FC31" s="85"/>
      <c r="FD31" s="85"/>
      <c r="FE31" s="85"/>
      <c r="FF31" s="85"/>
      <c r="FG31" s="85"/>
      <c r="FH31" s="85"/>
      <c r="FI31" s="85"/>
      <c r="FJ31" s="85"/>
      <c r="FK31" s="85"/>
      <c r="FL31" s="85"/>
      <c r="FM31" s="85"/>
      <c r="FN31" s="85"/>
      <c r="FO31" s="85"/>
      <c r="FP31" s="85"/>
      <c r="FQ31" s="85"/>
      <c r="FR31" s="85"/>
      <c r="FS31" s="85"/>
      <c r="FT31" s="85"/>
      <c r="FU31" s="85"/>
      <c r="FV31" s="85"/>
      <c r="FW31" s="85"/>
      <c r="FX31" s="85"/>
      <c r="FY31" s="85"/>
      <c r="FZ31" s="85"/>
      <c r="GA31" s="85"/>
      <c r="GB31" s="85"/>
      <c r="GC31" s="85"/>
      <c r="GD31" s="85"/>
      <c r="GE31" s="85"/>
      <c r="GF31" s="85"/>
      <c r="GG31" s="85"/>
      <c r="GH31" s="85"/>
      <c r="GI31" s="85"/>
      <c r="GJ31" s="85"/>
      <c r="GK31" s="85"/>
      <c r="GL31" s="85"/>
      <c r="GM31" s="85"/>
      <c r="GN31" s="85"/>
      <c r="GO31" s="85"/>
      <c r="GP31" s="85"/>
      <c r="GQ31" s="85"/>
      <c r="GR31" s="85"/>
      <c r="GS31" s="85"/>
      <c r="GT31" s="85"/>
      <c r="GU31" s="85"/>
      <c r="GV31" s="85"/>
      <c r="GW31" s="85"/>
      <c r="GX31" s="85"/>
      <c r="GY31" s="85"/>
      <c r="GZ31" s="85"/>
      <c r="HA31" s="85"/>
      <c r="HB31" s="85"/>
      <c r="HC31" s="85"/>
      <c r="HD31" s="85"/>
      <c r="HE31" s="85"/>
      <c r="HF31" s="85"/>
      <c r="HG31" s="85"/>
      <c r="HH31" s="85"/>
      <c r="HI31" s="85"/>
      <c r="HJ31" s="85"/>
      <c r="HK31" s="85"/>
      <c r="HL31" s="85"/>
      <c r="HM31" s="85"/>
      <c r="HN31" s="85"/>
      <c r="HO31" s="85"/>
      <c r="HP31" s="85"/>
      <c r="HQ31" s="85"/>
      <c r="HR31" s="85"/>
      <c r="HS31" s="85"/>
      <c r="HT31" s="85"/>
      <c r="HU31" s="85"/>
      <c r="HV31" s="85"/>
      <c r="HW31" s="85"/>
      <c r="HX31" s="85"/>
      <c r="HY31" s="85"/>
      <c r="HZ31" s="85"/>
      <c r="IA31" s="85"/>
      <c r="IB31" s="85"/>
      <c r="IC31" s="85"/>
      <c r="ID31" s="85"/>
      <c r="IE31" s="85"/>
      <c r="IF31" s="85"/>
      <c r="IG31" s="85"/>
      <c r="IH31" s="85"/>
      <c r="II31" s="85"/>
      <c r="IJ31" s="85"/>
      <c r="IK31" s="85"/>
      <c r="IL31" s="85"/>
      <c r="IM31" s="85"/>
      <c r="IN31" s="85"/>
      <c r="IO31" s="85"/>
      <c r="IP31" s="85"/>
      <c r="IQ31" s="85"/>
      <c r="IR31" s="85"/>
      <c r="IS31" s="85"/>
      <c r="IT31" s="85"/>
      <c r="IU31" s="85"/>
      <c r="IV31" s="85"/>
      <c r="IW31" s="85"/>
    </row>
    <row r="32" spans="1:257" ht="14.85" customHeight="1">
      <c r="A32" s="90">
        <v>4</v>
      </c>
      <c r="B32" s="91" t="s">
        <v>298</v>
      </c>
      <c r="C32" s="90">
        <v>2010</v>
      </c>
      <c r="D32" s="92">
        <v>3288</v>
      </c>
      <c r="E32" s="85"/>
      <c r="F32" s="85"/>
      <c r="G32" s="85"/>
      <c r="H32" s="85"/>
      <c r="I32" s="85"/>
      <c r="J32" s="85"/>
      <c r="K32" s="85"/>
      <c r="L32" s="85"/>
      <c r="M32" s="85"/>
      <c r="N32" s="85"/>
      <c r="O32" s="85"/>
      <c r="P32" s="85"/>
      <c r="Q32" s="85"/>
      <c r="R32" s="85"/>
      <c r="S32" s="85"/>
      <c r="T32" s="85"/>
      <c r="U32" s="85"/>
      <c r="V32" s="85"/>
      <c r="W32" s="85"/>
      <c r="X32" s="85"/>
      <c r="Y32" s="85"/>
      <c r="Z32" s="85"/>
      <c r="AA32" s="85"/>
      <c r="AB32" s="85"/>
      <c r="AC32" s="85"/>
      <c r="AD32" s="85"/>
      <c r="AE32" s="85"/>
      <c r="AF32" s="85"/>
      <c r="AG32" s="85"/>
      <c r="AH32" s="85"/>
      <c r="AI32" s="85"/>
      <c r="AJ32" s="85"/>
      <c r="AK32" s="85"/>
      <c r="AL32" s="85"/>
      <c r="AM32" s="85"/>
      <c r="AN32" s="85"/>
      <c r="AO32" s="85"/>
      <c r="AP32" s="85"/>
      <c r="AQ32" s="85"/>
      <c r="AR32" s="85"/>
      <c r="AS32" s="85"/>
      <c r="AT32" s="85"/>
      <c r="AU32" s="85"/>
      <c r="AV32" s="85"/>
      <c r="AW32" s="85"/>
      <c r="AX32" s="85"/>
      <c r="AY32" s="85"/>
      <c r="AZ32" s="85"/>
      <c r="BA32" s="85"/>
      <c r="BB32" s="85"/>
      <c r="BC32" s="85"/>
      <c r="BD32" s="85"/>
      <c r="BE32" s="85"/>
      <c r="BF32" s="85"/>
      <c r="BG32" s="85"/>
      <c r="BH32" s="85"/>
      <c r="BI32" s="85"/>
      <c r="BJ32" s="85"/>
      <c r="BK32" s="85"/>
      <c r="BL32" s="85"/>
      <c r="BM32" s="85"/>
      <c r="BN32" s="85"/>
      <c r="BO32" s="85"/>
      <c r="BP32" s="85"/>
      <c r="BQ32" s="85"/>
      <c r="BR32" s="85"/>
      <c r="BS32" s="85"/>
      <c r="BT32" s="85"/>
      <c r="BU32" s="85"/>
      <c r="BV32" s="85"/>
      <c r="BW32" s="85"/>
      <c r="BX32" s="85"/>
      <c r="BY32" s="85"/>
      <c r="BZ32" s="85"/>
      <c r="CA32" s="85"/>
      <c r="CB32" s="85"/>
      <c r="CC32" s="85"/>
      <c r="CD32" s="85"/>
      <c r="CE32" s="85"/>
      <c r="CF32" s="85"/>
      <c r="CG32" s="85"/>
      <c r="CH32" s="85"/>
      <c r="CI32" s="85"/>
      <c r="CJ32" s="85"/>
      <c r="CK32" s="85"/>
      <c r="CL32" s="85"/>
      <c r="CM32" s="85"/>
      <c r="CN32" s="85"/>
      <c r="CO32" s="85"/>
      <c r="CP32" s="85"/>
      <c r="CQ32" s="85"/>
      <c r="CR32" s="85"/>
      <c r="CS32" s="85"/>
      <c r="CT32" s="85"/>
      <c r="CU32" s="85"/>
      <c r="CV32" s="85"/>
      <c r="CW32" s="85"/>
      <c r="CX32" s="85"/>
      <c r="CY32" s="85"/>
      <c r="CZ32" s="85"/>
      <c r="DA32" s="85"/>
      <c r="DB32" s="85"/>
      <c r="DC32" s="85"/>
      <c r="DD32" s="85"/>
      <c r="DE32" s="85"/>
      <c r="DF32" s="85"/>
      <c r="DG32" s="85"/>
      <c r="DH32" s="85"/>
      <c r="DI32" s="85"/>
      <c r="DJ32" s="85"/>
      <c r="DK32" s="85"/>
      <c r="DL32" s="85"/>
      <c r="DM32" s="85"/>
      <c r="DN32" s="85"/>
      <c r="DO32" s="85"/>
      <c r="DP32" s="85"/>
      <c r="DQ32" s="85"/>
      <c r="DR32" s="85"/>
      <c r="DS32" s="85"/>
      <c r="DT32" s="85"/>
      <c r="DU32" s="85"/>
      <c r="DV32" s="85"/>
      <c r="DW32" s="85"/>
      <c r="DX32" s="85"/>
      <c r="DY32" s="85"/>
      <c r="DZ32" s="85"/>
      <c r="EA32" s="85"/>
      <c r="EB32" s="85"/>
      <c r="EC32" s="85"/>
      <c r="ED32" s="85"/>
      <c r="EE32" s="85"/>
      <c r="EF32" s="85"/>
      <c r="EG32" s="85"/>
      <c r="EH32" s="85"/>
      <c r="EI32" s="85"/>
      <c r="EJ32" s="85"/>
      <c r="EK32" s="85"/>
      <c r="EL32" s="85"/>
      <c r="EM32" s="85"/>
      <c r="EN32" s="85"/>
      <c r="EO32" s="85"/>
      <c r="EP32" s="85"/>
      <c r="EQ32" s="85"/>
      <c r="ER32" s="85"/>
      <c r="ES32" s="85"/>
      <c r="ET32" s="85"/>
      <c r="EU32" s="85"/>
      <c r="EV32" s="85"/>
      <c r="EW32" s="85"/>
      <c r="EX32" s="85"/>
      <c r="EY32" s="85"/>
      <c r="EZ32" s="85"/>
      <c r="FA32" s="85"/>
      <c r="FB32" s="85"/>
      <c r="FC32" s="85"/>
      <c r="FD32" s="85"/>
      <c r="FE32" s="85"/>
      <c r="FF32" s="85"/>
      <c r="FG32" s="85"/>
      <c r="FH32" s="85"/>
      <c r="FI32" s="85"/>
      <c r="FJ32" s="85"/>
      <c r="FK32" s="85"/>
      <c r="FL32" s="85"/>
      <c r="FM32" s="85"/>
      <c r="FN32" s="85"/>
      <c r="FO32" s="85"/>
      <c r="FP32" s="85"/>
      <c r="FQ32" s="85"/>
      <c r="FR32" s="85"/>
      <c r="FS32" s="85"/>
      <c r="FT32" s="85"/>
      <c r="FU32" s="85"/>
      <c r="FV32" s="85"/>
      <c r="FW32" s="85"/>
      <c r="FX32" s="85"/>
      <c r="FY32" s="85"/>
      <c r="FZ32" s="85"/>
      <c r="GA32" s="85"/>
      <c r="GB32" s="85"/>
      <c r="GC32" s="85"/>
      <c r="GD32" s="85"/>
      <c r="GE32" s="85"/>
      <c r="GF32" s="85"/>
      <c r="GG32" s="85"/>
      <c r="GH32" s="85"/>
      <c r="GI32" s="85"/>
      <c r="GJ32" s="85"/>
      <c r="GK32" s="85"/>
      <c r="GL32" s="85"/>
      <c r="GM32" s="85"/>
      <c r="GN32" s="85"/>
      <c r="GO32" s="85"/>
      <c r="GP32" s="85"/>
      <c r="GQ32" s="85"/>
      <c r="GR32" s="85"/>
      <c r="GS32" s="85"/>
      <c r="GT32" s="85"/>
      <c r="GU32" s="85"/>
      <c r="GV32" s="85"/>
      <c r="GW32" s="85"/>
      <c r="GX32" s="85"/>
      <c r="GY32" s="85"/>
      <c r="GZ32" s="85"/>
      <c r="HA32" s="85"/>
      <c r="HB32" s="85"/>
      <c r="HC32" s="85"/>
      <c r="HD32" s="85"/>
      <c r="HE32" s="85"/>
      <c r="HF32" s="85"/>
      <c r="HG32" s="85"/>
      <c r="HH32" s="85"/>
      <c r="HI32" s="85"/>
      <c r="HJ32" s="85"/>
      <c r="HK32" s="85"/>
      <c r="HL32" s="85"/>
      <c r="HM32" s="85"/>
      <c r="HN32" s="85"/>
      <c r="HO32" s="85"/>
      <c r="HP32" s="85"/>
      <c r="HQ32" s="85"/>
      <c r="HR32" s="85"/>
      <c r="HS32" s="85"/>
      <c r="HT32" s="85"/>
      <c r="HU32" s="85"/>
      <c r="HV32" s="85"/>
      <c r="HW32" s="85"/>
      <c r="HX32" s="85"/>
      <c r="HY32" s="85"/>
      <c r="HZ32" s="85"/>
      <c r="IA32" s="85"/>
      <c r="IB32" s="85"/>
      <c r="IC32" s="85"/>
      <c r="ID32" s="85"/>
      <c r="IE32" s="85"/>
      <c r="IF32" s="85"/>
      <c r="IG32" s="85"/>
      <c r="IH32" s="85"/>
      <c r="II32" s="85"/>
      <c r="IJ32" s="85"/>
      <c r="IK32" s="85"/>
      <c r="IL32" s="85"/>
      <c r="IM32" s="85"/>
      <c r="IN32" s="85"/>
      <c r="IO32" s="85"/>
      <c r="IP32" s="85"/>
      <c r="IQ32" s="85"/>
      <c r="IR32" s="85"/>
      <c r="IS32" s="85"/>
      <c r="IT32" s="85"/>
      <c r="IU32" s="85"/>
      <c r="IV32" s="85"/>
      <c r="IW32" s="85"/>
    </row>
    <row r="33" spans="1:257" ht="14.85" customHeight="1">
      <c r="A33" s="90">
        <v>5</v>
      </c>
      <c r="B33" s="91" t="s">
        <v>299</v>
      </c>
      <c r="C33" s="90">
        <v>2011</v>
      </c>
      <c r="D33" s="92">
        <v>3490</v>
      </c>
      <c r="E33" s="85"/>
      <c r="F33" s="85"/>
      <c r="G33" s="85"/>
      <c r="H33" s="85"/>
      <c r="I33" s="85"/>
      <c r="J33" s="85"/>
      <c r="K33" s="85"/>
      <c r="L33" s="85"/>
      <c r="M33" s="85"/>
      <c r="N33" s="85"/>
      <c r="O33" s="85"/>
      <c r="P33" s="85"/>
      <c r="Q33" s="85"/>
      <c r="R33" s="85"/>
      <c r="S33" s="85"/>
      <c r="T33" s="85"/>
      <c r="U33" s="85"/>
      <c r="V33" s="85"/>
      <c r="W33" s="85"/>
      <c r="X33" s="85"/>
      <c r="Y33" s="85"/>
      <c r="Z33" s="85"/>
      <c r="AA33" s="85"/>
      <c r="AB33" s="85"/>
      <c r="AC33" s="85"/>
      <c r="AD33" s="85"/>
      <c r="AE33" s="85"/>
      <c r="AF33" s="85"/>
      <c r="AG33" s="85"/>
      <c r="AH33" s="85"/>
      <c r="AI33" s="85"/>
      <c r="AJ33" s="85"/>
      <c r="AK33" s="85"/>
      <c r="AL33" s="85"/>
      <c r="AM33" s="85"/>
      <c r="AN33" s="85"/>
      <c r="AO33" s="85"/>
      <c r="AP33" s="85"/>
      <c r="AQ33" s="85"/>
      <c r="AR33" s="85"/>
      <c r="AS33" s="85"/>
      <c r="AT33" s="85"/>
      <c r="AU33" s="85"/>
      <c r="AV33" s="85"/>
      <c r="AW33" s="85"/>
      <c r="AX33" s="85"/>
      <c r="AY33" s="85"/>
      <c r="AZ33" s="85"/>
      <c r="BA33" s="85"/>
      <c r="BB33" s="85"/>
      <c r="BC33" s="85"/>
      <c r="BD33" s="85"/>
      <c r="BE33" s="85"/>
      <c r="BF33" s="85"/>
      <c r="BG33" s="85"/>
      <c r="BH33" s="85"/>
      <c r="BI33" s="85"/>
      <c r="BJ33" s="85"/>
      <c r="BK33" s="85"/>
      <c r="BL33" s="85"/>
      <c r="BM33" s="85"/>
      <c r="BN33" s="85"/>
      <c r="BO33" s="85"/>
      <c r="BP33" s="85"/>
      <c r="BQ33" s="85"/>
      <c r="BR33" s="85"/>
      <c r="BS33" s="85"/>
      <c r="BT33" s="85"/>
      <c r="BU33" s="85"/>
      <c r="BV33" s="85"/>
      <c r="BW33" s="85"/>
      <c r="BX33" s="85"/>
      <c r="BY33" s="85"/>
      <c r="BZ33" s="85"/>
      <c r="CA33" s="85"/>
      <c r="CB33" s="85"/>
      <c r="CC33" s="85"/>
      <c r="CD33" s="85"/>
      <c r="CE33" s="85"/>
      <c r="CF33" s="85"/>
      <c r="CG33" s="85"/>
      <c r="CH33" s="85"/>
      <c r="CI33" s="85"/>
      <c r="CJ33" s="85"/>
      <c r="CK33" s="85"/>
      <c r="CL33" s="85"/>
      <c r="CM33" s="85"/>
      <c r="CN33" s="85"/>
      <c r="CO33" s="85"/>
      <c r="CP33" s="85"/>
      <c r="CQ33" s="85"/>
      <c r="CR33" s="85"/>
      <c r="CS33" s="85"/>
      <c r="CT33" s="85"/>
      <c r="CU33" s="85"/>
      <c r="CV33" s="85"/>
      <c r="CW33" s="85"/>
      <c r="CX33" s="85"/>
      <c r="CY33" s="85"/>
      <c r="CZ33" s="85"/>
      <c r="DA33" s="85"/>
      <c r="DB33" s="85"/>
      <c r="DC33" s="85"/>
      <c r="DD33" s="85"/>
      <c r="DE33" s="85"/>
      <c r="DF33" s="85"/>
      <c r="DG33" s="85"/>
      <c r="DH33" s="85"/>
      <c r="DI33" s="85"/>
      <c r="DJ33" s="85"/>
      <c r="DK33" s="85"/>
      <c r="DL33" s="85"/>
      <c r="DM33" s="85"/>
      <c r="DN33" s="85"/>
      <c r="DO33" s="85"/>
      <c r="DP33" s="85"/>
      <c r="DQ33" s="85"/>
      <c r="DR33" s="85"/>
      <c r="DS33" s="85"/>
      <c r="DT33" s="85"/>
      <c r="DU33" s="85"/>
      <c r="DV33" s="85"/>
      <c r="DW33" s="85"/>
      <c r="DX33" s="85"/>
      <c r="DY33" s="85"/>
      <c r="DZ33" s="85"/>
      <c r="EA33" s="85"/>
      <c r="EB33" s="85"/>
      <c r="EC33" s="85"/>
      <c r="ED33" s="85"/>
      <c r="EE33" s="85"/>
      <c r="EF33" s="85"/>
      <c r="EG33" s="85"/>
      <c r="EH33" s="85"/>
      <c r="EI33" s="85"/>
      <c r="EJ33" s="85"/>
      <c r="EK33" s="85"/>
      <c r="EL33" s="85"/>
      <c r="EM33" s="85"/>
      <c r="EN33" s="85"/>
      <c r="EO33" s="85"/>
      <c r="EP33" s="85"/>
      <c r="EQ33" s="85"/>
      <c r="ER33" s="85"/>
      <c r="ES33" s="85"/>
      <c r="ET33" s="85"/>
      <c r="EU33" s="85"/>
      <c r="EV33" s="85"/>
      <c r="EW33" s="85"/>
      <c r="EX33" s="85"/>
      <c r="EY33" s="85"/>
      <c r="EZ33" s="85"/>
      <c r="FA33" s="85"/>
      <c r="FB33" s="85"/>
      <c r="FC33" s="85"/>
      <c r="FD33" s="85"/>
      <c r="FE33" s="85"/>
      <c r="FF33" s="85"/>
      <c r="FG33" s="85"/>
      <c r="FH33" s="85"/>
      <c r="FI33" s="85"/>
      <c r="FJ33" s="85"/>
      <c r="FK33" s="85"/>
      <c r="FL33" s="85"/>
      <c r="FM33" s="85"/>
      <c r="FN33" s="85"/>
      <c r="FO33" s="85"/>
      <c r="FP33" s="85"/>
      <c r="FQ33" s="85"/>
      <c r="FR33" s="85"/>
      <c r="FS33" s="85"/>
      <c r="FT33" s="85"/>
      <c r="FU33" s="85"/>
      <c r="FV33" s="85"/>
      <c r="FW33" s="85"/>
      <c r="FX33" s="85"/>
      <c r="FY33" s="85"/>
      <c r="FZ33" s="85"/>
      <c r="GA33" s="85"/>
      <c r="GB33" s="85"/>
      <c r="GC33" s="85"/>
      <c r="GD33" s="85"/>
      <c r="GE33" s="85"/>
      <c r="GF33" s="85"/>
      <c r="GG33" s="85"/>
      <c r="GH33" s="85"/>
      <c r="GI33" s="85"/>
      <c r="GJ33" s="85"/>
      <c r="GK33" s="85"/>
      <c r="GL33" s="85"/>
      <c r="GM33" s="85"/>
      <c r="GN33" s="85"/>
      <c r="GO33" s="85"/>
      <c r="GP33" s="85"/>
      <c r="GQ33" s="85"/>
      <c r="GR33" s="85"/>
      <c r="GS33" s="85"/>
      <c r="GT33" s="85"/>
      <c r="GU33" s="85"/>
      <c r="GV33" s="85"/>
      <c r="GW33" s="85"/>
      <c r="GX33" s="85"/>
      <c r="GY33" s="85"/>
      <c r="GZ33" s="85"/>
      <c r="HA33" s="85"/>
      <c r="HB33" s="85"/>
      <c r="HC33" s="85"/>
      <c r="HD33" s="85"/>
      <c r="HE33" s="85"/>
      <c r="HF33" s="85"/>
      <c r="HG33" s="85"/>
      <c r="HH33" s="85"/>
      <c r="HI33" s="85"/>
      <c r="HJ33" s="85"/>
      <c r="HK33" s="85"/>
      <c r="HL33" s="85"/>
      <c r="HM33" s="85"/>
      <c r="HN33" s="85"/>
      <c r="HO33" s="85"/>
      <c r="HP33" s="85"/>
      <c r="HQ33" s="85"/>
      <c r="HR33" s="85"/>
      <c r="HS33" s="85"/>
      <c r="HT33" s="85"/>
      <c r="HU33" s="85"/>
      <c r="HV33" s="85"/>
      <c r="HW33" s="85"/>
      <c r="HX33" s="85"/>
      <c r="HY33" s="85"/>
      <c r="HZ33" s="85"/>
      <c r="IA33" s="85"/>
      <c r="IB33" s="85"/>
      <c r="IC33" s="85"/>
      <c r="ID33" s="85"/>
      <c r="IE33" s="85"/>
      <c r="IF33" s="85"/>
      <c r="IG33" s="85"/>
      <c r="IH33" s="85"/>
      <c r="II33" s="85"/>
      <c r="IJ33" s="85"/>
      <c r="IK33" s="85"/>
      <c r="IL33" s="85"/>
      <c r="IM33" s="85"/>
      <c r="IN33" s="85"/>
      <c r="IO33" s="85"/>
      <c r="IP33" s="85"/>
      <c r="IQ33" s="85"/>
      <c r="IR33" s="85"/>
      <c r="IS33" s="85"/>
      <c r="IT33" s="85"/>
      <c r="IU33" s="85"/>
      <c r="IV33" s="85"/>
      <c r="IW33" s="85"/>
    </row>
    <row r="34" spans="1:257">
      <c r="A34" s="162" t="s">
        <v>17</v>
      </c>
      <c r="B34" s="162"/>
      <c r="C34" s="162"/>
      <c r="D34" s="40">
        <f>SUM(D29:D33)</f>
        <v>10977</v>
      </c>
    </row>
    <row r="35" spans="1:257">
      <c r="A35" s="161" t="s">
        <v>79</v>
      </c>
      <c r="B35" s="161"/>
      <c r="C35" s="161"/>
      <c r="D35" s="161"/>
    </row>
    <row r="36" spans="1:257">
      <c r="A36" s="78">
        <v>1</v>
      </c>
      <c r="B36" s="88" t="s">
        <v>260</v>
      </c>
      <c r="C36" s="78">
        <v>2012</v>
      </c>
      <c r="D36" s="93">
        <v>14000</v>
      </c>
    </row>
    <row r="37" spans="1:257">
      <c r="A37" s="78">
        <v>2</v>
      </c>
      <c r="B37" s="88" t="s">
        <v>261</v>
      </c>
      <c r="C37" s="78">
        <v>2010</v>
      </c>
      <c r="D37" s="93">
        <v>2360.3200000000002</v>
      </c>
    </row>
    <row r="38" spans="1:257">
      <c r="A38" s="78">
        <v>3</v>
      </c>
      <c r="B38" s="88" t="s">
        <v>262</v>
      </c>
      <c r="C38" s="78">
        <v>2013</v>
      </c>
      <c r="D38" s="93">
        <v>730.01</v>
      </c>
      <c r="E38" s="9"/>
    </row>
    <row r="39" spans="1:257">
      <c r="A39" s="162" t="s">
        <v>17</v>
      </c>
      <c r="B39" s="162"/>
      <c r="C39" s="162"/>
      <c r="D39" s="40">
        <f>SUM(D36:D38)</f>
        <v>17090.329999999998</v>
      </c>
    </row>
    <row r="40" spans="1:257">
      <c r="A40" s="161" t="s">
        <v>80</v>
      </c>
      <c r="B40" s="161"/>
      <c r="C40" s="161"/>
      <c r="D40" s="161"/>
    </row>
    <row r="41" spans="1:257">
      <c r="A41" s="78">
        <v>1</v>
      </c>
      <c r="B41" s="79" t="s">
        <v>269</v>
      </c>
      <c r="C41" s="70">
        <v>2013</v>
      </c>
      <c r="D41" s="80">
        <v>1077</v>
      </c>
    </row>
    <row r="42" spans="1:257">
      <c r="A42" s="78">
        <v>2</v>
      </c>
      <c r="B42" s="79" t="s">
        <v>270</v>
      </c>
      <c r="C42" s="70">
        <v>2013</v>
      </c>
      <c r="D42" s="80">
        <v>3993</v>
      </c>
    </row>
    <row r="43" spans="1:257">
      <c r="A43" s="78">
        <v>3</v>
      </c>
      <c r="B43" s="79" t="s">
        <v>66</v>
      </c>
      <c r="C43" s="70">
        <v>2013</v>
      </c>
      <c r="D43" s="80">
        <v>590</v>
      </c>
    </row>
    <row r="44" spans="1:257">
      <c r="A44" s="162" t="s">
        <v>17</v>
      </c>
      <c r="B44" s="162"/>
      <c r="C44" s="162"/>
      <c r="D44" s="40">
        <f>SUM(D41:D43)</f>
        <v>5660</v>
      </c>
    </row>
    <row r="45" spans="1:257" ht="12.75" customHeight="1">
      <c r="A45" s="161" t="s">
        <v>81</v>
      </c>
      <c r="B45" s="161"/>
      <c r="C45" s="161"/>
      <c r="D45" s="161"/>
    </row>
    <row r="46" spans="1:257" s="60" customFormat="1">
      <c r="A46" s="78">
        <v>1</v>
      </c>
      <c r="B46" s="88" t="s">
        <v>283</v>
      </c>
      <c r="C46" s="78">
        <v>2010</v>
      </c>
      <c r="D46" s="89">
        <v>3294</v>
      </c>
    </row>
    <row r="47" spans="1:257" s="60" customFormat="1">
      <c r="A47" s="78">
        <v>2</v>
      </c>
      <c r="B47" s="88" t="s">
        <v>282</v>
      </c>
      <c r="C47" s="78">
        <v>2012</v>
      </c>
      <c r="D47" s="89">
        <v>2910</v>
      </c>
    </row>
    <row r="48" spans="1:257" s="60" customFormat="1">
      <c r="A48" s="78">
        <v>3</v>
      </c>
      <c r="B48" s="88" t="s">
        <v>282</v>
      </c>
      <c r="C48" s="78">
        <v>2012</v>
      </c>
      <c r="D48" s="89">
        <v>2500</v>
      </c>
    </row>
    <row r="49" spans="1:5" s="60" customFormat="1">
      <c r="A49" s="78">
        <v>4</v>
      </c>
      <c r="B49" s="88" t="s">
        <v>282</v>
      </c>
      <c r="C49" s="78">
        <v>2012</v>
      </c>
      <c r="D49" s="89">
        <v>2558</v>
      </c>
    </row>
    <row r="50" spans="1:5" s="60" customFormat="1">
      <c r="A50" s="78">
        <v>5</v>
      </c>
      <c r="B50" s="88" t="s">
        <v>284</v>
      </c>
      <c r="C50" s="78">
        <v>2012</v>
      </c>
      <c r="D50" s="89">
        <v>2124</v>
      </c>
    </row>
    <row r="51" spans="1:5" s="60" customFormat="1">
      <c r="A51" s="78">
        <v>6</v>
      </c>
      <c r="B51" s="88" t="s">
        <v>68</v>
      </c>
      <c r="C51" s="78">
        <v>2010</v>
      </c>
      <c r="D51" s="89">
        <v>733</v>
      </c>
    </row>
    <row r="52" spans="1:5" s="60" customFormat="1">
      <c r="A52" s="78">
        <v>7</v>
      </c>
      <c r="B52" s="88" t="s">
        <v>282</v>
      </c>
      <c r="C52" s="78">
        <v>2011</v>
      </c>
      <c r="D52" s="89">
        <v>2461.31</v>
      </c>
    </row>
    <row r="53" spans="1:5" s="60" customFormat="1">
      <c r="A53" s="78">
        <v>8</v>
      </c>
      <c r="B53" s="88" t="s">
        <v>282</v>
      </c>
      <c r="C53" s="78">
        <v>2011</v>
      </c>
      <c r="D53" s="89">
        <v>3135</v>
      </c>
    </row>
    <row r="54" spans="1:5" s="60" customFormat="1">
      <c r="A54" s="78">
        <v>9</v>
      </c>
      <c r="B54" s="88" t="s">
        <v>282</v>
      </c>
      <c r="C54" s="78">
        <v>2011</v>
      </c>
      <c r="D54" s="89">
        <v>3075.99</v>
      </c>
    </row>
    <row r="55" spans="1:5" s="60" customFormat="1">
      <c r="A55" s="78">
        <v>10</v>
      </c>
      <c r="B55" s="88" t="s">
        <v>282</v>
      </c>
      <c r="C55" s="78">
        <v>2012</v>
      </c>
      <c r="D55" s="89">
        <v>1549</v>
      </c>
    </row>
    <row r="56" spans="1:5" s="60" customFormat="1">
      <c r="A56" s="78">
        <v>11</v>
      </c>
      <c r="B56" s="88" t="s">
        <v>282</v>
      </c>
      <c r="C56" s="78">
        <v>2012</v>
      </c>
      <c r="D56" s="89">
        <v>2420.0300000000002</v>
      </c>
    </row>
    <row r="57" spans="1:5" s="60" customFormat="1">
      <c r="A57" s="78">
        <v>12</v>
      </c>
      <c r="B57" s="88" t="s">
        <v>283</v>
      </c>
      <c r="C57" s="78">
        <v>2013</v>
      </c>
      <c r="D57" s="89">
        <v>3444</v>
      </c>
    </row>
    <row r="58" spans="1:5" s="60" customFormat="1">
      <c r="A58" s="78">
        <v>13</v>
      </c>
      <c r="B58" s="88" t="s">
        <v>285</v>
      </c>
      <c r="C58" s="78">
        <v>2013</v>
      </c>
      <c r="D58" s="89">
        <v>1121</v>
      </c>
      <c r="E58" s="46"/>
    </row>
    <row r="59" spans="1:5" s="60" customFormat="1">
      <c r="A59" s="78">
        <v>14</v>
      </c>
      <c r="B59" s="88" t="s">
        <v>284</v>
      </c>
      <c r="C59" s="78">
        <v>2013</v>
      </c>
      <c r="D59" s="89">
        <v>3170</v>
      </c>
    </row>
    <row r="60" spans="1:5" s="60" customFormat="1">
      <c r="A60" s="78">
        <v>15</v>
      </c>
      <c r="B60" s="88" t="s">
        <v>288</v>
      </c>
      <c r="C60" s="78">
        <v>2013</v>
      </c>
      <c r="D60" s="89">
        <f>2*3498</f>
        <v>6996</v>
      </c>
    </row>
    <row r="61" spans="1:5" s="60" customFormat="1">
      <c r="A61" s="78">
        <v>16</v>
      </c>
      <c r="B61" s="88" t="s">
        <v>286</v>
      </c>
      <c r="C61" s="78">
        <v>2012</v>
      </c>
      <c r="D61" s="89">
        <v>2899</v>
      </c>
    </row>
    <row r="62" spans="1:5" s="60" customFormat="1">
      <c r="A62" s="78">
        <v>17</v>
      </c>
      <c r="B62" s="88" t="s">
        <v>287</v>
      </c>
      <c r="C62" s="78">
        <v>2012</v>
      </c>
      <c r="D62" s="89">
        <v>1179</v>
      </c>
    </row>
    <row r="63" spans="1:5" s="60" customFormat="1">
      <c r="A63" s="78">
        <v>18</v>
      </c>
      <c r="B63" s="88" t="s">
        <v>286</v>
      </c>
      <c r="C63" s="78">
        <v>2012</v>
      </c>
      <c r="D63" s="89">
        <v>2533.8000000000002</v>
      </c>
    </row>
    <row r="64" spans="1:5" s="60" customFormat="1">
      <c r="A64" s="78">
        <v>19</v>
      </c>
      <c r="B64" s="88" t="s">
        <v>282</v>
      </c>
      <c r="C64" s="78">
        <v>2012</v>
      </c>
      <c r="D64" s="89">
        <v>1775.01</v>
      </c>
    </row>
    <row r="65" spans="1:4">
      <c r="A65" s="162" t="s">
        <v>17</v>
      </c>
      <c r="B65" s="162"/>
      <c r="C65" s="162"/>
      <c r="D65" s="40">
        <f>SUM(D46:D64)</f>
        <v>49878.140000000007</v>
      </c>
    </row>
    <row r="66" spans="1:4" ht="12.75" customHeight="1">
      <c r="A66" s="161" t="s">
        <v>82</v>
      </c>
      <c r="B66" s="161"/>
      <c r="C66" s="161"/>
      <c r="D66" s="161"/>
    </row>
    <row r="67" spans="1:4">
      <c r="A67" s="78">
        <v>1</v>
      </c>
      <c r="B67" s="79" t="s">
        <v>302</v>
      </c>
      <c r="C67" s="70">
        <v>2012</v>
      </c>
      <c r="D67" s="80">
        <v>492</v>
      </c>
    </row>
    <row r="68" spans="1:4">
      <c r="A68" s="78">
        <v>2</v>
      </c>
      <c r="B68" s="79" t="s">
        <v>303</v>
      </c>
      <c r="C68" s="70">
        <v>2013</v>
      </c>
      <c r="D68" s="80">
        <v>1604</v>
      </c>
    </row>
    <row r="69" spans="1:4">
      <c r="A69" s="78">
        <v>3</v>
      </c>
      <c r="B69" s="79" t="s">
        <v>304</v>
      </c>
      <c r="C69" s="70">
        <v>2013</v>
      </c>
      <c r="D69" s="80">
        <v>1604</v>
      </c>
    </row>
    <row r="70" spans="1:4">
      <c r="A70" s="78">
        <v>4</v>
      </c>
      <c r="B70" s="79" t="s">
        <v>304</v>
      </c>
      <c r="C70" s="70">
        <v>2013</v>
      </c>
      <c r="D70" s="80">
        <v>1604</v>
      </c>
    </row>
    <row r="71" spans="1:4">
      <c r="A71" s="78">
        <v>5</v>
      </c>
      <c r="B71" s="79" t="s">
        <v>304</v>
      </c>
      <c r="C71" s="70">
        <v>2013</v>
      </c>
      <c r="D71" s="80">
        <v>1604</v>
      </c>
    </row>
    <row r="72" spans="1:4">
      <c r="A72" s="78">
        <v>6</v>
      </c>
      <c r="B72" s="79" t="s">
        <v>304</v>
      </c>
      <c r="C72" s="70">
        <v>2013</v>
      </c>
      <c r="D72" s="80">
        <v>1604</v>
      </c>
    </row>
    <row r="73" spans="1:4">
      <c r="A73" s="78">
        <v>7</v>
      </c>
      <c r="B73" s="79" t="s">
        <v>304</v>
      </c>
      <c r="C73" s="70">
        <v>2013</v>
      </c>
      <c r="D73" s="80">
        <v>1604</v>
      </c>
    </row>
    <row r="74" spans="1:4">
      <c r="A74" s="78">
        <v>8</v>
      </c>
      <c r="B74" s="79" t="s">
        <v>304</v>
      </c>
      <c r="C74" s="70">
        <v>2013</v>
      </c>
      <c r="D74" s="80">
        <v>1604</v>
      </c>
    </row>
    <row r="75" spans="1:4">
      <c r="A75" s="78">
        <v>9</v>
      </c>
      <c r="B75" s="79" t="s">
        <v>304</v>
      </c>
      <c r="C75" s="70">
        <v>2013</v>
      </c>
      <c r="D75" s="80">
        <v>1604</v>
      </c>
    </row>
    <row r="76" spans="1:4">
      <c r="A76" s="78">
        <v>10</v>
      </c>
      <c r="B76" s="79" t="s">
        <v>304</v>
      </c>
      <c r="C76" s="70">
        <v>2013</v>
      </c>
      <c r="D76" s="80">
        <v>1604</v>
      </c>
    </row>
    <row r="77" spans="1:4">
      <c r="A77" s="78">
        <v>11</v>
      </c>
      <c r="B77" s="79" t="s">
        <v>305</v>
      </c>
      <c r="C77" s="70">
        <v>2012</v>
      </c>
      <c r="D77" s="80">
        <v>1749</v>
      </c>
    </row>
    <row r="78" spans="1:4">
      <c r="A78" s="78">
        <v>12</v>
      </c>
      <c r="B78" s="79" t="s">
        <v>306</v>
      </c>
      <c r="C78" s="70">
        <v>2012</v>
      </c>
      <c r="D78" s="80">
        <v>1501.76</v>
      </c>
    </row>
    <row r="79" spans="1:4">
      <c r="A79" s="78">
        <v>13</v>
      </c>
      <c r="B79" s="79" t="s">
        <v>301</v>
      </c>
      <c r="C79" s="70">
        <v>2012</v>
      </c>
      <c r="D79" s="80">
        <v>449</v>
      </c>
    </row>
    <row r="80" spans="1:4">
      <c r="A80" s="78">
        <v>14</v>
      </c>
      <c r="B80" s="79" t="s">
        <v>301</v>
      </c>
      <c r="C80" s="70">
        <v>2011</v>
      </c>
      <c r="D80" s="80">
        <v>380</v>
      </c>
    </row>
    <row r="81" spans="1:4">
      <c r="A81" s="78">
        <v>15</v>
      </c>
      <c r="B81" s="79" t="s">
        <v>312</v>
      </c>
      <c r="C81" s="70">
        <v>2010</v>
      </c>
      <c r="D81" s="80">
        <v>2806</v>
      </c>
    </row>
    <row r="82" spans="1:4">
      <c r="A82" s="78">
        <v>16</v>
      </c>
      <c r="B82" s="79" t="s">
        <v>310</v>
      </c>
      <c r="C82" s="70">
        <v>2014</v>
      </c>
      <c r="D82" s="80">
        <v>1475</v>
      </c>
    </row>
    <row r="83" spans="1:4">
      <c r="A83" s="78">
        <v>17</v>
      </c>
      <c r="B83" s="79" t="s">
        <v>310</v>
      </c>
      <c r="C83" s="70">
        <v>2014</v>
      </c>
      <c r="D83" s="80">
        <v>1475</v>
      </c>
    </row>
    <row r="84" spans="1:4">
      <c r="A84" s="78">
        <v>18</v>
      </c>
      <c r="B84" s="79" t="s">
        <v>305</v>
      </c>
      <c r="C84" s="70">
        <v>2012</v>
      </c>
      <c r="D84" s="80">
        <v>1501.76</v>
      </c>
    </row>
    <row r="85" spans="1:4">
      <c r="A85" s="78">
        <v>19</v>
      </c>
      <c r="B85" s="79" t="s">
        <v>301</v>
      </c>
      <c r="C85" s="70">
        <v>2012</v>
      </c>
      <c r="D85" s="80">
        <v>450</v>
      </c>
    </row>
    <row r="86" spans="1:4">
      <c r="A86" s="78">
        <v>20</v>
      </c>
      <c r="B86" s="79" t="s">
        <v>308</v>
      </c>
      <c r="C86" s="70">
        <v>2013</v>
      </c>
      <c r="D86" s="80">
        <v>570</v>
      </c>
    </row>
    <row r="87" spans="1:4">
      <c r="A87" s="162" t="s">
        <v>17</v>
      </c>
      <c r="B87" s="162"/>
      <c r="C87" s="162"/>
      <c r="D87" s="40">
        <f>SUM(D67:D86)</f>
        <v>27285.519999999997</v>
      </c>
    </row>
    <row r="88" spans="1:4" ht="12.75" customHeight="1">
      <c r="A88" s="161" t="s">
        <v>83</v>
      </c>
      <c r="B88" s="161"/>
      <c r="C88" s="161"/>
      <c r="D88" s="161"/>
    </row>
    <row r="89" spans="1:4">
      <c r="A89" s="78">
        <v>1</v>
      </c>
      <c r="B89" s="79" t="s">
        <v>283</v>
      </c>
      <c r="C89" s="70">
        <v>2013</v>
      </c>
      <c r="D89" s="80">
        <v>1955.09</v>
      </c>
    </row>
    <row r="90" spans="1:4" ht="12.75" customHeight="1">
      <c r="A90" s="162" t="s">
        <v>17</v>
      </c>
      <c r="B90" s="162"/>
      <c r="C90" s="162"/>
      <c r="D90" s="40">
        <f>SUM(D89:D89)</f>
        <v>1955.09</v>
      </c>
    </row>
    <row r="91" spans="1:4">
      <c r="A91" s="32"/>
      <c r="D91" s="25"/>
    </row>
    <row r="92" spans="1:4">
      <c r="A92" s="32"/>
      <c r="D92" s="77" t="s">
        <v>33</v>
      </c>
    </row>
    <row r="93" spans="1:4" ht="12.75" customHeight="1">
      <c r="A93" s="32"/>
      <c r="D93" s="25"/>
    </row>
    <row r="94" spans="1:4" ht="25.5">
      <c r="A94" s="86" t="s">
        <v>0</v>
      </c>
      <c r="B94" s="31" t="s">
        <v>3</v>
      </c>
      <c r="C94" s="86" t="s">
        <v>4</v>
      </c>
      <c r="D94" s="51" t="s">
        <v>2</v>
      </c>
    </row>
    <row r="95" spans="1:4" ht="12.75" customHeight="1">
      <c r="A95" s="161" t="s">
        <v>65</v>
      </c>
      <c r="B95" s="161"/>
      <c r="C95" s="161"/>
      <c r="D95" s="161"/>
    </row>
    <row r="96" spans="1:4">
      <c r="A96" s="78">
        <v>1</v>
      </c>
      <c r="B96" s="88" t="s">
        <v>345</v>
      </c>
      <c r="C96" s="78">
        <v>2011</v>
      </c>
      <c r="D96" s="93">
        <f>2*5990.2</f>
        <v>11980.4</v>
      </c>
    </row>
    <row r="97" spans="1:257">
      <c r="A97" s="78">
        <v>2</v>
      </c>
      <c r="B97" s="88" t="s">
        <v>346</v>
      </c>
      <c r="C97" s="78">
        <v>2011</v>
      </c>
      <c r="D97" s="93">
        <f>2*5990.2</f>
        <v>11980.4</v>
      </c>
    </row>
    <row r="98" spans="1:257">
      <c r="A98" s="78">
        <v>3</v>
      </c>
      <c r="B98" s="88" t="s">
        <v>365</v>
      </c>
      <c r="C98" s="78">
        <v>2011</v>
      </c>
      <c r="D98" s="93">
        <v>2708.4</v>
      </c>
    </row>
    <row r="99" spans="1:257">
      <c r="A99" s="162" t="s">
        <v>17</v>
      </c>
      <c r="B99" s="162"/>
      <c r="C99" s="162"/>
      <c r="D99" s="40">
        <f>SUM(D96:D98)</f>
        <v>26669.200000000001</v>
      </c>
    </row>
    <row r="100" spans="1:257" ht="12.75" customHeight="1">
      <c r="A100" s="161" t="s">
        <v>77</v>
      </c>
      <c r="B100" s="161"/>
      <c r="C100" s="161"/>
      <c r="D100" s="161"/>
    </row>
    <row r="101" spans="1:257">
      <c r="A101" s="90">
        <v>1</v>
      </c>
      <c r="B101" s="91" t="s">
        <v>300</v>
      </c>
      <c r="C101" s="90">
        <v>2010</v>
      </c>
      <c r="D101" s="92">
        <v>1500</v>
      </c>
      <c r="E101" s="85"/>
      <c r="F101" s="85"/>
      <c r="G101" s="85"/>
      <c r="H101" s="85"/>
      <c r="I101" s="85"/>
      <c r="J101" s="85"/>
      <c r="K101" s="85"/>
      <c r="L101" s="85"/>
      <c r="M101" s="85"/>
      <c r="N101" s="85"/>
      <c r="O101" s="85"/>
      <c r="P101" s="85"/>
      <c r="Q101" s="85"/>
      <c r="R101" s="85"/>
      <c r="S101" s="85"/>
      <c r="T101" s="85"/>
      <c r="U101" s="85"/>
      <c r="V101" s="85"/>
      <c r="W101" s="85"/>
      <c r="X101" s="85"/>
      <c r="Y101" s="85"/>
      <c r="Z101" s="85"/>
      <c r="AA101" s="85"/>
      <c r="AB101" s="85"/>
      <c r="AC101" s="85"/>
      <c r="AD101" s="85"/>
      <c r="AE101" s="85"/>
      <c r="AF101" s="85"/>
      <c r="AG101" s="85"/>
      <c r="AH101" s="85"/>
      <c r="AI101" s="85"/>
      <c r="AJ101" s="85"/>
      <c r="AK101" s="85"/>
      <c r="AL101" s="85"/>
      <c r="AM101" s="85"/>
      <c r="AN101" s="85"/>
      <c r="AO101" s="85"/>
      <c r="AP101" s="85"/>
      <c r="AQ101" s="85"/>
      <c r="AR101" s="85"/>
      <c r="AS101" s="85"/>
      <c r="AT101" s="85"/>
      <c r="AU101" s="85"/>
      <c r="AV101" s="85"/>
      <c r="AW101" s="85"/>
      <c r="AX101" s="85"/>
      <c r="AY101" s="85"/>
      <c r="AZ101" s="85"/>
      <c r="BA101" s="85"/>
      <c r="BB101" s="85"/>
      <c r="BC101" s="85"/>
      <c r="BD101" s="85"/>
      <c r="BE101" s="85"/>
      <c r="BF101" s="85"/>
      <c r="BG101" s="85"/>
      <c r="BH101" s="85"/>
      <c r="BI101" s="85"/>
      <c r="BJ101" s="85"/>
      <c r="BK101" s="85"/>
      <c r="BL101" s="85"/>
      <c r="BM101" s="85"/>
      <c r="BN101" s="85"/>
      <c r="BO101" s="85"/>
      <c r="BP101" s="85"/>
      <c r="BQ101" s="85"/>
      <c r="BR101" s="85"/>
      <c r="BS101" s="85"/>
      <c r="BT101" s="85"/>
      <c r="BU101" s="85"/>
      <c r="BV101" s="85"/>
      <c r="BW101" s="85"/>
      <c r="BX101" s="85"/>
      <c r="BY101" s="85"/>
      <c r="BZ101" s="85"/>
      <c r="CA101" s="85"/>
      <c r="CB101" s="85"/>
      <c r="CC101" s="85"/>
      <c r="CD101" s="85"/>
      <c r="CE101" s="85"/>
      <c r="CF101" s="85"/>
      <c r="CG101" s="85"/>
      <c r="CH101" s="85"/>
      <c r="CI101" s="85"/>
      <c r="CJ101" s="85"/>
      <c r="CK101" s="85"/>
      <c r="CL101" s="85"/>
      <c r="CM101" s="85"/>
      <c r="CN101" s="85"/>
      <c r="CO101" s="85"/>
      <c r="CP101" s="85"/>
      <c r="CQ101" s="85"/>
      <c r="CR101" s="85"/>
      <c r="CS101" s="85"/>
      <c r="CT101" s="85"/>
      <c r="CU101" s="85"/>
      <c r="CV101" s="85"/>
      <c r="CW101" s="85"/>
      <c r="CX101" s="85"/>
      <c r="CY101" s="85"/>
      <c r="CZ101" s="85"/>
      <c r="DA101" s="85"/>
      <c r="DB101" s="85"/>
      <c r="DC101" s="85"/>
      <c r="DD101" s="85"/>
      <c r="DE101" s="85"/>
      <c r="DF101" s="85"/>
      <c r="DG101" s="85"/>
      <c r="DH101" s="85"/>
      <c r="DI101" s="85"/>
      <c r="DJ101" s="85"/>
      <c r="DK101" s="85"/>
      <c r="DL101" s="85"/>
      <c r="DM101" s="85"/>
      <c r="DN101" s="85"/>
      <c r="DO101" s="85"/>
      <c r="DP101" s="85"/>
      <c r="DQ101" s="85"/>
      <c r="DR101" s="85"/>
      <c r="DS101" s="85"/>
      <c r="DT101" s="85"/>
      <c r="DU101" s="85"/>
      <c r="DV101" s="85"/>
      <c r="DW101" s="85"/>
      <c r="DX101" s="85"/>
      <c r="DY101" s="85"/>
      <c r="DZ101" s="85"/>
      <c r="EA101" s="85"/>
      <c r="EB101" s="85"/>
      <c r="EC101" s="85"/>
      <c r="ED101" s="85"/>
      <c r="EE101" s="85"/>
      <c r="EF101" s="85"/>
      <c r="EG101" s="85"/>
      <c r="EH101" s="85"/>
      <c r="EI101" s="85"/>
      <c r="EJ101" s="85"/>
      <c r="EK101" s="85"/>
      <c r="EL101" s="85"/>
      <c r="EM101" s="85"/>
      <c r="EN101" s="85"/>
      <c r="EO101" s="85"/>
      <c r="EP101" s="85"/>
      <c r="EQ101" s="85"/>
      <c r="ER101" s="85"/>
      <c r="ES101" s="85"/>
      <c r="ET101" s="85"/>
      <c r="EU101" s="85"/>
      <c r="EV101" s="85"/>
      <c r="EW101" s="85"/>
      <c r="EX101" s="85"/>
      <c r="EY101" s="85"/>
      <c r="EZ101" s="85"/>
      <c r="FA101" s="85"/>
      <c r="FB101" s="85"/>
      <c r="FC101" s="85"/>
      <c r="FD101" s="85"/>
      <c r="FE101" s="85"/>
      <c r="FF101" s="85"/>
      <c r="FG101" s="85"/>
      <c r="FH101" s="85"/>
      <c r="FI101" s="85"/>
      <c r="FJ101" s="85"/>
      <c r="FK101" s="85"/>
      <c r="FL101" s="85"/>
      <c r="FM101" s="85"/>
      <c r="FN101" s="85"/>
      <c r="FO101" s="85"/>
      <c r="FP101" s="85"/>
      <c r="FQ101" s="85"/>
      <c r="FR101" s="85"/>
      <c r="FS101" s="85"/>
      <c r="FT101" s="85"/>
      <c r="FU101" s="85"/>
      <c r="FV101" s="85"/>
      <c r="FW101" s="85"/>
      <c r="FX101" s="85"/>
      <c r="FY101" s="85"/>
      <c r="FZ101" s="85"/>
      <c r="GA101" s="85"/>
      <c r="GB101" s="85"/>
      <c r="GC101" s="85"/>
      <c r="GD101" s="85"/>
      <c r="GE101" s="85"/>
      <c r="GF101" s="85"/>
      <c r="GG101" s="85"/>
      <c r="GH101" s="85"/>
      <c r="GI101" s="85"/>
      <c r="GJ101" s="85"/>
      <c r="GK101" s="85"/>
      <c r="GL101" s="85"/>
      <c r="GM101" s="85"/>
      <c r="GN101" s="85"/>
      <c r="GO101" s="85"/>
      <c r="GP101" s="85"/>
      <c r="GQ101" s="85"/>
      <c r="GR101" s="85"/>
      <c r="GS101" s="85"/>
      <c r="GT101" s="85"/>
      <c r="GU101" s="85"/>
      <c r="GV101" s="85"/>
      <c r="GW101" s="85"/>
      <c r="GX101" s="85"/>
      <c r="GY101" s="85"/>
      <c r="GZ101" s="85"/>
      <c r="HA101" s="85"/>
      <c r="HB101" s="85"/>
      <c r="HC101" s="85"/>
      <c r="HD101" s="85"/>
      <c r="HE101" s="85"/>
      <c r="HF101" s="85"/>
      <c r="HG101" s="85"/>
      <c r="HH101" s="85"/>
      <c r="HI101" s="85"/>
      <c r="HJ101" s="85"/>
      <c r="HK101" s="85"/>
      <c r="HL101" s="85"/>
      <c r="HM101" s="85"/>
      <c r="HN101" s="85"/>
      <c r="HO101" s="85"/>
      <c r="HP101" s="85"/>
      <c r="HQ101" s="85"/>
      <c r="HR101" s="85"/>
      <c r="HS101" s="85"/>
      <c r="HT101" s="85"/>
      <c r="HU101" s="85"/>
      <c r="HV101" s="85"/>
      <c r="HW101" s="85"/>
      <c r="HX101" s="85"/>
      <c r="HY101" s="85"/>
      <c r="HZ101" s="85"/>
      <c r="IA101" s="85"/>
      <c r="IB101" s="85"/>
      <c r="IC101" s="85"/>
      <c r="ID101" s="85"/>
      <c r="IE101" s="85"/>
      <c r="IF101" s="85"/>
      <c r="IG101" s="85"/>
      <c r="IH101" s="85"/>
      <c r="II101" s="85"/>
      <c r="IJ101" s="85"/>
      <c r="IK101" s="85"/>
      <c r="IL101" s="85"/>
      <c r="IM101" s="85"/>
      <c r="IN101" s="85"/>
      <c r="IO101" s="85"/>
      <c r="IP101" s="85"/>
      <c r="IQ101" s="85"/>
      <c r="IR101" s="85"/>
      <c r="IS101" s="85"/>
      <c r="IT101" s="85"/>
      <c r="IU101" s="85"/>
      <c r="IV101" s="85"/>
      <c r="IW101" s="85"/>
    </row>
    <row r="102" spans="1:257">
      <c r="A102" s="90">
        <v>2</v>
      </c>
      <c r="B102" s="91" t="s">
        <v>368</v>
      </c>
      <c r="C102" s="90">
        <v>2013</v>
      </c>
      <c r="D102" s="92">
        <v>1470</v>
      </c>
      <c r="E102" s="85"/>
      <c r="F102" s="85"/>
      <c r="G102" s="85"/>
      <c r="H102" s="85"/>
      <c r="I102" s="85"/>
      <c r="J102" s="85"/>
      <c r="K102" s="85"/>
      <c r="L102" s="85"/>
      <c r="M102" s="85"/>
      <c r="N102" s="85"/>
      <c r="O102" s="85"/>
      <c r="P102" s="85"/>
      <c r="Q102" s="85"/>
      <c r="R102" s="85"/>
      <c r="S102" s="85"/>
      <c r="T102" s="85"/>
      <c r="U102" s="85"/>
      <c r="V102" s="85"/>
      <c r="W102" s="85"/>
      <c r="X102" s="85"/>
      <c r="Y102" s="85"/>
      <c r="Z102" s="85"/>
      <c r="AA102" s="85"/>
      <c r="AB102" s="85"/>
      <c r="AC102" s="85"/>
      <c r="AD102" s="85"/>
      <c r="AE102" s="85"/>
      <c r="AF102" s="85"/>
      <c r="AG102" s="85"/>
      <c r="AH102" s="85"/>
      <c r="AI102" s="85"/>
      <c r="AJ102" s="85"/>
      <c r="AK102" s="85"/>
      <c r="AL102" s="85"/>
      <c r="AM102" s="85"/>
      <c r="AN102" s="85"/>
      <c r="AO102" s="85"/>
      <c r="AP102" s="85"/>
      <c r="AQ102" s="85"/>
      <c r="AR102" s="85"/>
      <c r="AS102" s="85"/>
      <c r="AT102" s="85"/>
      <c r="AU102" s="85"/>
      <c r="AV102" s="85"/>
      <c r="AW102" s="85"/>
      <c r="AX102" s="85"/>
      <c r="AY102" s="85"/>
      <c r="AZ102" s="85"/>
      <c r="BA102" s="85"/>
      <c r="BB102" s="85"/>
      <c r="BC102" s="85"/>
      <c r="BD102" s="85"/>
      <c r="BE102" s="85"/>
      <c r="BF102" s="85"/>
      <c r="BG102" s="85"/>
      <c r="BH102" s="85"/>
      <c r="BI102" s="85"/>
      <c r="BJ102" s="85"/>
      <c r="BK102" s="85"/>
      <c r="BL102" s="85"/>
      <c r="BM102" s="85"/>
      <c r="BN102" s="85"/>
      <c r="BO102" s="85"/>
      <c r="BP102" s="85"/>
      <c r="BQ102" s="85"/>
      <c r="BR102" s="85"/>
      <c r="BS102" s="85"/>
      <c r="BT102" s="85"/>
      <c r="BU102" s="85"/>
      <c r="BV102" s="85"/>
      <c r="BW102" s="85"/>
      <c r="BX102" s="85"/>
      <c r="BY102" s="85"/>
      <c r="BZ102" s="85"/>
      <c r="CA102" s="85"/>
      <c r="CB102" s="85"/>
      <c r="CC102" s="85"/>
      <c r="CD102" s="85"/>
      <c r="CE102" s="85"/>
      <c r="CF102" s="85"/>
      <c r="CG102" s="85"/>
      <c r="CH102" s="85"/>
      <c r="CI102" s="85"/>
      <c r="CJ102" s="85"/>
      <c r="CK102" s="85"/>
      <c r="CL102" s="85"/>
      <c r="CM102" s="85"/>
      <c r="CN102" s="85"/>
      <c r="CO102" s="85"/>
      <c r="CP102" s="85"/>
      <c r="CQ102" s="85"/>
      <c r="CR102" s="85"/>
      <c r="CS102" s="85"/>
      <c r="CT102" s="85"/>
      <c r="CU102" s="85"/>
      <c r="CV102" s="85"/>
      <c r="CW102" s="85"/>
      <c r="CX102" s="85"/>
      <c r="CY102" s="85"/>
      <c r="CZ102" s="85"/>
      <c r="DA102" s="85"/>
      <c r="DB102" s="85"/>
      <c r="DC102" s="85"/>
      <c r="DD102" s="85"/>
      <c r="DE102" s="85"/>
      <c r="DF102" s="85"/>
      <c r="DG102" s="85"/>
      <c r="DH102" s="85"/>
      <c r="DI102" s="85"/>
      <c r="DJ102" s="85"/>
      <c r="DK102" s="85"/>
      <c r="DL102" s="85"/>
      <c r="DM102" s="85"/>
      <c r="DN102" s="85"/>
      <c r="DO102" s="85"/>
      <c r="DP102" s="85"/>
      <c r="DQ102" s="85"/>
      <c r="DR102" s="85"/>
      <c r="DS102" s="85"/>
      <c r="DT102" s="85"/>
      <c r="DU102" s="85"/>
      <c r="DV102" s="85"/>
      <c r="DW102" s="85"/>
      <c r="DX102" s="85"/>
      <c r="DY102" s="85"/>
      <c r="DZ102" s="85"/>
      <c r="EA102" s="85"/>
      <c r="EB102" s="85"/>
      <c r="EC102" s="85"/>
      <c r="ED102" s="85"/>
      <c r="EE102" s="85"/>
      <c r="EF102" s="85"/>
      <c r="EG102" s="85"/>
      <c r="EH102" s="85"/>
      <c r="EI102" s="85"/>
      <c r="EJ102" s="85"/>
      <c r="EK102" s="85"/>
      <c r="EL102" s="85"/>
      <c r="EM102" s="85"/>
      <c r="EN102" s="85"/>
      <c r="EO102" s="85"/>
      <c r="EP102" s="85"/>
      <c r="EQ102" s="85"/>
      <c r="ER102" s="85"/>
      <c r="ES102" s="85"/>
      <c r="ET102" s="85"/>
      <c r="EU102" s="85"/>
      <c r="EV102" s="85"/>
      <c r="EW102" s="85"/>
      <c r="EX102" s="85"/>
      <c r="EY102" s="85"/>
      <c r="EZ102" s="85"/>
      <c r="FA102" s="85"/>
      <c r="FB102" s="85"/>
      <c r="FC102" s="85"/>
      <c r="FD102" s="85"/>
      <c r="FE102" s="85"/>
      <c r="FF102" s="85"/>
      <c r="FG102" s="85"/>
      <c r="FH102" s="85"/>
      <c r="FI102" s="85"/>
      <c r="FJ102" s="85"/>
      <c r="FK102" s="85"/>
      <c r="FL102" s="85"/>
      <c r="FM102" s="85"/>
      <c r="FN102" s="85"/>
      <c r="FO102" s="85"/>
      <c r="FP102" s="85"/>
      <c r="FQ102" s="85"/>
      <c r="FR102" s="85"/>
      <c r="FS102" s="85"/>
      <c r="FT102" s="85"/>
      <c r="FU102" s="85"/>
      <c r="FV102" s="85"/>
      <c r="FW102" s="85"/>
      <c r="FX102" s="85"/>
      <c r="FY102" s="85"/>
      <c r="FZ102" s="85"/>
      <c r="GA102" s="85"/>
      <c r="GB102" s="85"/>
      <c r="GC102" s="85"/>
      <c r="GD102" s="85"/>
      <c r="GE102" s="85"/>
      <c r="GF102" s="85"/>
      <c r="GG102" s="85"/>
      <c r="GH102" s="85"/>
      <c r="GI102" s="85"/>
      <c r="GJ102" s="85"/>
      <c r="GK102" s="85"/>
      <c r="GL102" s="85"/>
      <c r="GM102" s="85"/>
      <c r="GN102" s="85"/>
      <c r="GO102" s="85"/>
      <c r="GP102" s="85"/>
      <c r="GQ102" s="85"/>
      <c r="GR102" s="85"/>
      <c r="GS102" s="85"/>
      <c r="GT102" s="85"/>
      <c r="GU102" s="85"/>
      <c r="GV102" s="85"/>
      <c r="GW102" s="85"/>
      <c r="GX102" s="85"/>
      <c r="GY102" s="85"/>
      <c r="GZ102" s="85"/>
      <c r="HA102" s="85"/>
      <c r="HB102" s="85"/>
      <c r="HC102" s="85"/>
      <c r="HD102" s="85"/>
      <c r="HE102" s="85"/>
      <c r="HF102" s="85"/>
      <c r="HG102" s="85"/>
      <c r="HH102" s="85"/>
      <c r="HI102" s="85"/>
      <c r="HJ102" s="85"/>
      <c r="HK102" s="85"/>
      <c r="HL102" s="85"/>
      <c r="HM102" s="85"/>
      <c r="HN102" s="85"/>
      <c r="HO102" s="85"/>
      <c r="HP102" s="85"/>
      <c r="HQ102" s="85"/>
      <c r="HR102" s="85"/>
      <c r="HS102" s="85"/>
      <c r="HT102" s="85"/>
      <c r="HU102" s="85"/>
      <c r="HV102" s="85"/>
      <c r="HW102" s="85"/>
      <c r="HX102" s="85"/>
      <c r="HY102" s="85"/>
      <c r="HZ102" s="85"/>
      <c r="IA102" s="85"/>
      <c r="IB102" s="85"/>
      <c r="IC102" s="85"/>
      <c r="ID102" s="85"/>
      <c r="IE102" s="85"/>
      <c r="IF102" s="85"/>
      <c r="IG102" s="85"/>
      <c r="IH102" s="85"/>
      <c r="II102" s="85"/>
      <c r="IJ102" s="85"/>
      <c r="IK102" s="85"/>
      <c r="IL102" s="85"/>
      <c r="IM102" s="85"/>
      <c r="IN102" s="85"/>
      <c r="IO102" s="85"/>
      <c r="IP102" s="85"/>
      <c r="IQ102" s="85"/>
      <c r="IR102" s="85"/>
      <c r="IS102" s="85"/>
      <c r="IT102" s="85"/>
      <c r="IU102" s="85"/>
      <c r="IV102" s="85"/>
      <c r="IW102" s="85"/>
    </row>
    <row r="103" spans="1:257">
      <c r="A103" s="162" t="s">
        <v>17</v>
      </c>
      <c r="B103" s="162"/>
      <c r="C103" s="162"/>
      <c r="D103" s="40">
        <f>SUM(D101:D102)</f>
        <v>2970</v>
      </c>
    </row>
    <row r="104" spans="1:257" ht="12.75" customHeight="1">
      <c r="A104" s="161" t="s">
        <v>79</v>
      </c>
      <c r="B104" s="161"/>
      <c r="C104" s="161"/>
      <c r="D104" s="161"/>
    </row>
    <row r="105" spans="1:257">
      <c r="A105" s="78">
        <v>1</v>
      </c>
      <c r="B105" s="88" t="s">
        <v>263</v>
      </c>
      <c r="C105" s="78">
        <v>2013</v>
      </c>
      <c r="D105" s="93">
        <v>2460</v>
      </c>
    </row>
    <row r="106" spans="1:257">
      <c r="A106" s="78">
        <v>2</v>
      </c>
      <c r="B106" s="88" t="s">
        <v>264</v>
      </c>
      <c r="C106" s="78">
        <v>2014</v>
      </c>
      <c r="D106" s="93">
        <v>2150</v>
      </c>
    </row>
    <row r="107" spans="1:257">
      <c r="A107" s="78">
        <v>3</v>
      </c>
      <c r="B107" s="88" t="s">
        <v>265</v>
      </c>
      <c r="C107" s="78">
        <v>2010</v>
      </c>
      <c r="D107" s="93">
        <v>803</v>
      </c>
    </row>
    <row r="108" spans="1:257" ht="12.75" customHeight="1">
      <c r="A108" s="162" t="s">
        <v>17</v>
      </c>
      <c r="B108" s="162"/>
      <c r="C108" s="162"/>
      <c r="D108" s="40">
        <f>SUM(D105:D107)</f>
        <v>5413</v>
      </c>
    </row>
    <row r="109" spans="1:257" ht="12.75" customHeight="1">
      <c r="A109" s="161" t="s">
        <v>80</v>
      </c>
      <c r="B109" s="161"/>
      <c r="C109" s="161"/>
      <c r="D109" s="161"/>
    </row>
    <row r="110" spans="1:257">
      <c r="A110" s="78">
        <v>1</v>
      </c>
      <c r="B110" s="79" t="s">
        <v>48</v>
      </c>
      <c r="C110" s="70"/>
      <c r="D110" s="80"/>
    </row>
    <row r="111" spans="1:257">
      <c r="A111" s="162" t="s">
        <v>17</v>
      </c>
      <c r="B111" s="162"/>
      <c r="C111" s="162"/>
      <c r="D111" s="40">
        <f>SUM(D110:D110)</f>
        <v>0</v>
      </c>
    </row>
    <row r="112" spans="1:257" ht="12.75" customHeight="1">
      <c r="A112" s="161" t="s">
        <v>81</v>
      </c>
      <c r="B112" s="161"/>
      <c r="C112" s="161"/>
      <c r="D112" s="161"/>
    </row>
    <row r="113" spans="1:4" s="60" customFormat="1">
      <c r="A113" s="78">
        <v>1</v>
      </c>
      <c r="B113" s="88" t="s">
        <v>289</v>
      </c>
      <c r="C113" s="78">
        <v>2011</v>
      </c>
      <c r="D113" s="89">
        <v>1400</v>
      </c>
    </row>
    <row r="114" spans="1:4" s="60" customFormat="1">
      <c r="A114" s="78">
        <v>2</v>
      </c>
      <c r="B114" s="88" t="s">
        <v>289</v>
      </c>
      <c r="C114" s="78">
        <v>2013</v>
      </c>
      <c r="D114" s="89">
        <v>3000</v>
      </c>
    </row>
    <row r="115" spans="1:4" s="60" customFormat="1">
      <c r="A115" s="78">
        <v>3</v>
      </c>
      <c r="B115" s="88" t="s">
        <v>290</v>
      </c>
      <c r="C115" s="78">
        <v>2013</v>
      </c>
      <c r="D115" s="89">
        <v>2898</v>
      </c>
    </row>
    <row r="116" spans="1:4">
      <c r="A116" s="162" t="s">
        <v>17</v>
      </c>
      <c r="B116" s="162"/>
      <c r="C116" s="162"/>
      <c r="D116" s="40">
        <f>SUM(D113:D115)</f>
        <v>7298</v>
      </c>
    </row>
    <row r="117" spans="1:4" ht="12.75" customHeight="1">
      <c r="A117" s="161" t="s">
        <v>82</v>
      </c>
      <c r="B117" s="161"/>
      <c r="C117" s="161"/>
      <c r="D117" s="161"/>
    </row>
    <row r="118" spans="1:4">
      <c r="A118" s="78">
        <v>1</v>
      </c>
      <c r="B118" s="79" t="s">
        <v>307</v>
      </c>
      <c r="C118" s="70">
        <v>2012</v>
      </c>
      <c r="D118" s="80">
        <v>1729</v>
      </c>
    </row>
    <row r="119" spans="1:4">
      <c r="A119" s="78">
        <v>2</v>
      </c>
      <c r="B119" s="79" t="s">
        <v>307</v>
      </c>
      <c r="C119" s="70">
        <v>2012</v>
      </c>
      <c r="D119" s="80">
        <v>1729</v>
      </c>
    </row>
    <row r="120" spans="1:4">
      <c r="A120" s="78">
        <v>3</v>
      </c>
      <c r="B120" s="79" t="s">
        <v>307</v>
      </c>
      <c r="C120" s="70">
        <v>2012</v>
      </c>
      <c r="D120" s="80">
        <v>1729</v>
      </c>
    </row>
    <row r="121" spans="1:4">
      <c r="A121" s="78">
        <v>4</v>
      </c>
      <c r="B121" s="79" t="s">
        <v>307</v>
      </c>
      <c r="C121" s="70">
        <v>2012</v>
      </c>
      <c r="D121" s="80">
        <v>1729</v>
      </c>
    </row>
    <row r="122" spans="1:4">
      <c r="A122" s="78">
        <v>5</v>
      </c>
      <c r="B122" s="79" t="s">
        <v>307</v>
      </c>
      <c r="C122" s="70">
        <v>2012</v>
      </c>
      <c r="D122" s="80">
        <v>1729</v>
      </c>
    </row>
    <row r="123" spans="1:4">
      <c r="A123" s="78">
        <v>6</v>
      </c>
      <c r="B123" s="79" t="s">
        <v>307</v>
      </c>
      <c r="C123" s="70">
        <v>2012</v>
      </c>
      <c r="D123" s="80">
        <v>1850</v>
      </c>
    </row>
    <row r="124" spans="1:4">
      <c r="A124" s="78">
        <v>7</v>
      </c>
      <c r="B124" s="79" t="s">
        <v>307</v>
      </c>
      <c r="C124" s="70">
        <v>2012</v>
      </c>
      <c r="D124" s="80">
        <v>1850</v>
      </c>
    </row>
    <row r="125" spans="1:4">
      <c r="A125" s="78">
        <v>8</v>
      </c>
      <c r="B125" s="79" t="s">
        <v>309</v>
      </c>
      <c r="C125" s="70">
        <v>2013</v>
      </c>
      <c r="D125" s="80">
        <v>1193.8499999999999</v>
      </c>
    </row>
    <row r="126" spans="1:4">
      <c r="A126" s="78">
        <v>9</v>
      </c>
      <c r="B126" s="79" t="s">
        <v>313</v>
      </c>
      <c r="C126" s="70">
        <v>2010</v>
      </c>
      <c r="D126" s="80">
        <v>1900</v>
      </c>
    </row>
    <row r="127" spans="1:4">
      <c r="A127" s="78">
        <v>10</v>
      </c>
      <c r="B127" s="79" t="s">
        <v>311</v>
      </c>
      <c r="C127" s="70">
        <v>2011</v>
      </c>
      <c r="D127" s="80">
        <v>2660</v>
      </c>
    </row>
    <row r="128" spans="1:4">
      <c r="A128" s="78">
        <v>11</v>
      </c>
      <c r="B128" s="79" t="s">
        <v>314</v>
      </c>
      <c r="C128" s="70">
        <v>2012</v>
      </c>
      <c r="D128" s="80">
        <v>2380</v>
      </c>
    </row>
    <row r="129" spans="1:4">
      <c r="A129" s="78">
        <v>12</v>
      </c>
      <c r="B129" s="79" t="s">
        <v>315</v>
      </c>
      <c r="C129" s="70">
        <v>2012</v>
      </c>
      <c r="D129" s="80">
        <v>3199</v>
      </c>
    </row>
    <row r="130" spans="1:4">
      <c r="A130" s="78">
        <v>13</v>
      </c>
      <c r="B130" s="79" t="s">
        <v>316</v>
      </c>
      <c r="C130" s="70">
        <v>2012</v>
      </c>
      <c r="D130" s="80">
        <v>855</v>
      </c>
    </row>
    <row r="131" spans="1:4">
      <c r="A131" s="78">
        <v>14</v>
      </c>
      <c r="B131" s="79" t="s">
        <v>307</v>
      </c>
      <c r="C131" s="70">
        <v>2012</v>
      </c>
      <c r="D131" s="80">
        <v>1729</v>
      </c>
    </row>
    <row r="132" spans="1:4">
      <c r="A132" s="78">
        <v>15</v>
      </c>
      <c r="B132" s="79" t="s">
        <v>307</v>
      </c>
      <c r="C132" s="70">
        <v>2012</v>
      </c>
      <c r="D132" s="80">
        <v>1729</v>
      </c>
    </row>
    <row r="133" spans="1:4">
      <c r="A133" s="78">
        <v>16</v>
      </c>
      <c r="B133" s="79" t="s">
        <v>307</v>
      </c>
      <c r="C133" s="70">
        <v>2012</v>
      </c>
      <c r="D133" s="80">
        <v>1729</v>
      </c>
    </row>
    <row r="134" spans="1:4">
      <c r="A134" s="78">
        <v>17</v>
      </c>
      <c r="B134" s="79" t="s">
        <v>307</v>
      </c>
      <c r="C134" s="70">
        <v>2012</v>
      </c>
      <c r="D134" s="80">
        <v>1729</v>
      </c>
    </row>
    <row r="135" spans="1:4">
      <c r="A135" s="78">
        <v>18</v>
      </c>
      <c r="B135" s="79" t="s">
        <v>307</v>
      </c>
      <c r="C135" s="70">
        <v>2012</v>
      </c>
      <c r="D135" s="80">
        <v>1729</v>
      </c>
    </row>
    <row r="136" spans="1:4">
      <c r="A136" s="78">
        <v>19</v>
      </c>
      <c r="B136" s="79" t="s">
        <v>311</v>
      </c>
      <c r="C136" s="70">
        <v>2013</v>
      </c>
      <c r="D136" s="80">
        <v>2618</v>
      </c>
    </row>
    <row r="137" spans="1:4">
      <c r="A137" s="78">
        <v>20</v>
      </c>
      <c r="B137" s="79" t="s">
        <v>307</v>
      </c>
      <c r="C137" s="70">
        <v>2013</v>
      </c>
      <c r="D137" s="80">
        <v>1759</v>
      </c>
    </row>
    <row r="138" spans="1:4">
      <c r="A138" s="78">
        <v>21</v>
      </c>
      <c r="B138" s="79" t="s">
        <v>307</v>
      </c>
      <c r="C138" s="70">
        <v>2013</v>
      </c>
      <c r="D138" s="80">
        <v>1759</v>
      </c>
    </row>
    <row r="139" spans="1:4">
      <c r="A139" s="78">
        <v>22</v>
      </c>
      <c r="B139" s="79" t="s">
        <v>307</v>
      </c>
      <c r="C139" s="70">
        <v>2013</v>
      </c>
      <c r="D139" s="80">
        <v>1759</v>
      </c>
    </row>
    <row r="140" spans="1:4">
      <c r="A140" s="78">
        <v>23</v>
      </c>
      <c r="B140" s="79" t="s">
        <v>307</v>
      </c>
      <c r="C140" s="70">
        <v>2013</v>
      </c>
      <c r="D140" s="80">
        <v>1759</v>
      </c>
    </row>
    <row r="141" spans="1:4">
      <c r="A141" s="78">
        <v>24</v>
      </c>
      <c r="B141" s="79" t="s">
        <v>307</v>
      </c>
      <c r="C141" s="70">
        <v>2013</v>
      </c>
      <c r="D141" s="80">
        <v>1759</v>
      </c>
    </row>
    <row r="142" spans="1:4">
      <c r="A142" s="78">
        <v>25</v>
      </c>
      <c r="B142" s="79" t="s">
        <v>307</v>
      </c>
      <c r="C142" s="70">
        <v>2013</v>
      </c>
      <c r="D142" s="80">
        <v>1759</v>
      </c>
    </row>
    <row r="143" spans="1:4">
      <c r="A143" s="78">
        <v>26</v>
      </c>
      <c r="B143" s="79" t="s">
        <v>307</v>
      </c>
      <c r="C143" s="70">
        <v>2013</v>
      </c>
      <c r="D143" s="80">
        <v>1759</v>
      </c>
    </row>
    <row r="144" spans="1:4">
      <c r="A144" s="78">
        <v>27</v>
      </c>
      <c r="B144" s="79" t="s">
        <v>307</v>
      </c>
      <c r="C144" s="70">
        <v>2013</v>
      </c>
      <c r="D144" s="80">
        <v>1759</v>
      </c>
    </row>
    <row r="145" spans="1:4">
      <c r="A145" s="78">
        <v>28</v>
      </c>
      <c r="B145" s="79" t="s">
        <v>307</v>
      </c>
      <c r="C145" s="70">
        <v>2013</v>
      </c>
      <c r="D145" s="80">
        <v>1759</v>
      </c>
    </row>
    <row r="146" spans="1:4">
      <c r="A146" s="78">
        <v>29</v>
      </c>
      <c r="B146" s="79" t="s">
        <v>307</v>
      </c>
      <c r="C146" s="70">
        <v>2013</v>
      </c>
      <c r="D146" s="80">
        <v>1759</v>
      </c>
    </row>
    <row r="147" spans="1:4">
      <c r="A147" s="78">
        <v>30</v>
      </c>
      <c r="B147" s="79" t="s">
        <v>307</v>
      </c>
      <c r="C147" s="70">
        <v>2013</v>
      </c>
      <c r="D147" s="80">
        <v>1759</v>
      </c>
    </row>
    <row r="148" spans="1:4">
      <c r="A148" s="78">
        <v>31</v>
      </c>
      <c r="B148" s="79" t="s">
        <v>307</v>
      </c>
      <c r="C148" s="70">
        <v>2013</v>
      </c>
      <c r="D148" s="80">
        <v>1759</v>
      </c>
    </row>
    <row r="149" spans="1:4">
      <c r="A149" s="78">
        <v>32</v>
      </c>
      <c r="B149" s="79" t="s">
        <v>307</v>
      </c>
      <c r="C149" s="70">
        <v>2013</v>
      </c>
      <c r="D149" s="80">
        <v>1759</v>
      </c>
    </row>
    <row r="150" spans="1:4">
      <c r="A150" s="78">
        <v>33</v>
      </c>
      <c r="B150" s="79" t="s">
        <v>307</v>
      </c>
      <c r="C150" s="70">
        <v>2013</v>
      </c>
      <c r="D150" s="80">
        <v>1759</v>
      </c>
    </row>
    <row r="151" spans="1:4">
      <c r="A151" s="78">
        <v>34</v>
      </c>
      <c r="B151" s="79" t="s">
        <v>314</v>
      </c>
      <c r="C151" s="70">
        <v>2013</v>
      </c>
      <c r="D151" s="80">
        <v>1830</v>
      </c>
    </row>
    <row r="152" spans="1:4">
      <c r="A152" s="78">
        <v>35</v>
      </c>
      <c r="B152" s="79" t="s">
        <v>314</v>
      </c>
      <c r="C152" s="70">
        <v>2013</v>
      </c>
      <c r="D152" s="80">
        <v>1830</v>
      </c>
    </row>
    <row r="153" spans="1:4">
      <c r="A153" s="78">
        <v>36</v>
      </c>
      <c r="B153" s="79" t="s">
        <v>314</v>
      </c>
      <c r="C153" s="70">
        <v>2013</v>
      </c>
      <c r="D153" s="80">
        <v>1830</v>
      </c>
    </row>
    <row r="154" spans="1:4">
      <c r="A154" s="162" t="s">
        <v>17</v>
      </c>
      <c r="B154" s="162"/>
      <c r="C154" s="162"/>
      <c r="D154" s="40">
        <f>SUM(D118:D153)</f>
        <v>65911.850000000006</v>
      </c>
    </row>
    <row r="155" spans="1:4" ht="12.75" customHeight="1">
      <c r="A155" s="161" t="s">
        <v>83</v>
      </c>
      <c r="B155" s="161"/>
      <c r="C155" s="161"/>
      <c r="D155" s="161"/>
    </row>
    <row r="156" spans="1:4">
      <c r="A156" s="78">
        <v>1</v>
      </c>
      <c r="B156" s="79" t="s">
        <v>294</v>
      </c>
      <c r="C156" s="70">
        <v>2012</v>
      </c>
      <c r="D156" s="80">
        <v>2139</v>
      </c>
    </row>
    <row r="157" spans="1:4">
      <c r="A157" s="162" t="s">
        <v>17</v>
      </c>
      <c r="B157" s="162"/>
      <c r="C157" s="162"/>
      <c r="D157" s="40">
        <f>SUM(D156:D156)</f>
        <v>2139</v>
      </c>
    </row>
  </sheetData>
  <mergeCells count="28">
    <mergeCell ref="A157:C157"/>
    <mergeCell ref="A109:D109"/>
    <mergeCell ref="A111:C111"/>
    <mergeCell ref="A112:D112"/>
    <mergeCell ref="A116:C116"/>
    <mergeCell ref="A117:D117"/>
    <mergeCell ref="A154:C154"/>
    <mergeCell ref="A155:D155"/>
    <mergeCell ref="A103:C103"/>
    <mergeCell ref="A104:D104"/>
    <mergeCell ref="A108:C108"/>
    <mergeCell ref="A5:D5"/>
    <mergeCell ref="A27:C27"/>
    <mergeCell ref="A95:D95"/>
    <mergeCell ref="A99:C99"/>
    <mergeCell ref="A28:D28"/>
    <mergeCell ref="A34:C34"/>
    <mergeCell ref="A35:D35"/>
    <mergeCell ref="A39:C39"/>
    <mergeCell ref="A40:D40"/>
    <mergeCell ref="A44:C44"/>
    <mergeCell ref="A45:D45"/>
    <mergeCell ref="A65:C65"/>
    <mergeCell ref="A66:D66"/>
    <mergeCell ref="A87:C87"/>
    <mergeCell ref="A88:D88"/>
    <mergeCell ref="A90:C90"/>
    <mergeCell ref="A100:D100"/>
  </mergeCells>
  <phoneticPr fontId="0" type="noConversion"/>
  <printOptions horizontalCentered="1"/>
  <pageMargins left="0.79" right="0.4" top="0.31496062992125984" bottom="0.23622047244094491" header="0.51181102362204722" footer="0.51181102362204722"/>
  <pageSetup paperSize="9" scale="95" orientation="portrait" r:id="rId1"/>
  <headerFooter alignWithMargins="0"/>
  <rowBreaks count="1" manualBreakCount="1">
    <brk id="58" max="4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sheetPr codeName="Arkusz5"/>
  <dimension ref="A1:IW40"/>
  <sheetViews>
    <sheetView showWhiteSpace="0" topLeftCell="B1" zoomScaleNormal="100" zoomScaleSheetLayoutView="90" workbookViewId="0">
      <selection activeCell="C19" sqref="C19"/>
    </sheetView>
  </sheetViews>
  <sheetFormatPr defaultRowHeight="12.75"/>
  <cols>
    <col min="1" max="1" width="4" style="6" hidden="1" customWidth="1"/>
    <col min="2" max="2" width="4.5703125" style="6" customWidth="1"/>
    <col min="3" max="3" width="17.140625" style="8" customWidth="1"/>
    <col min="4" max="4" width="17.140625" style="7" customWidth="1"/>
    <col min="5" max="5" width="22.28515625" style="6" customWidth="1"/>
    <col min="6" max="6" width="13.7109375" style="8" customWidth="1"/>
    <col min="7" max="7" width="17.42578125" style="6" customWidth="1"/>
    <col min="8" max="8" width="11.140625" style="6" customWidth="1"/>
    <col min="9" max="9" width="12.5703125" style="6" customWidth="1"/>
    <col min="10" max="10" width="13.140625" style="6" customWidth="1"/>
    <col min="11" max="11" width="12" style="6" customWidth="1"/>
    <col min="12" max="12" width="12.42578125" style="6" customWidth="1"/>
    <col min="13" max="13" width="10" style="6" customWidth="1"/>
    <col min="14" max="14" width="12.5703125" style="6" customWidth="1"/>
    <col min="15" max="15" width="14.28515625" style="43" customWidth="1"/>
    <col min="16" max="16" width="11.7109375" style="43" customWidth="1"/>
    <col min="17" max="17" width="12.140625" style="43" customWidth="1"/>
    <col min="18" max="18" width="11.5703125" style="6" customWidth="1"/>
    <col min="19" max="20" width="11.7109375" style="6" customWidth="1"/>
    <col min="21" max="21" width="12.140625" style="6" customWidth="1"/>
    <col min="22" max="23" width="10.5703125" style="6" bestFit="1" customWidth="1"/>
    <col min="24" max="16384" width="9.140625" style="6"/>
  </cols>
  <sheetData>
    <row r="1" spans="2:257" s="2" customFormat="1" ht="14.25">
      <c r="B1" s="1"/>
      <c r="C1" s="4"/>
      <c r="D1" s="3"/>
      <c r="F1" s="4"/>
      <c r="O1" s="43"/>
      <c r="P1" s="43"/>
      <c r="Q1" s="43"/>
      <c r="U1" s="81" t="s">
        <v>20</v>
      </c>
    </row>
    <row r="2" spans="2:257" s="2" customFormat="1" ht="14.25">
      <c r="B2" s="1"/>
      <c r="C2" s="4"/>
      <c r="D2" s="3"/>
      <c r="F2" s="4"/>
      <c r="O2" s="43"/>
      <c r="P2" s="43"/>
      <c r="Q2" s="43"/>
      <c r="U2" s="81" t="s">
        <v>59</v>
      </c>
    </row>
    <row r="3" spans="2:257" s="2" customFormat="1">
      <c r="B3" s="1"/>
      <c r="C3" s="4"/>
      <c r="D3" s="3"/>
      <c r="F3" s="4"/>
      <c r="O3" s="43"/>
      <c r="P3" s="43"/>
      <c r="Q3" s="43"/>
    </row>
    <row r="4" spans="2:257" s="2" customFormat="1">
      <c r="B4" s="164" t="s">
        <v>14</v>
      </c>
      <c r="C4" s="164"/>
      <c r="D4" s="164"/>
      <c r="E4" s="164"/>
      <c r="F4" s="164"/>
      <c r="G4" s="164"/>
      <c r="H4" s="164"/>
      <c r="I4" s="164"/>
      <c r="J4" s="164"/>
      <c r="K4" s="164"/>
      <c r="L4" s="164"/>
      <c r="M4" s="164"/>
      <c r="N4" s="164"/>
      <c r="O4" s="164"/>
      <c r="P4" s="164"/>
      <c r="Q4" s="164"/>
      <c r="R4" s="164"/>
      <c r="S4" s="164"/>
      <c r="T4" s="164"/>
      <c r="U4" s="164"/>
    </row>
    <row r="5" spans="2:257" s="2" customFormat="1" ht="12.75" customHeight="1">
      <c r="B5" s="165" t="s">
        <v>5</v>
      </c>
      <c r="C5" s="165" t="s">
        <v>6</v>
      </c>
      <c r="D5" s="165" t="s">
        <v>21</v>
      </c>
      <c r="E5" s="165" t="s">
        <v>7</v>
      </c>
      <c r="F5" s="165" t="s">
        <v>8</v>
      </c>
      <c r="G5" s="165" t="s">
        <v>24</v>
      </c>
      <c r="H5" s="165" t="s">
        <v>9</v>
      </c>
      <c r="I5" s="165" t="s">
        <v>34</v>
      </c>
      <c r="J5" s="165" t="s">
        <v>36</v>
      </c>
      <c r="K5" s="165" t="s">
        <v>35</v>
      </c>
      <c r="L5" s="165" t="s">
        <v>22</v>
      </c>
      <c r="M5" s="165" t="s">
        <v>23</v>
      </c>
      <c r="N5" s="165" t="s">
        <v>47</v>
      </c>
      <c r="O5" s="166" t="s">
        <v>51</v>
      </c>
      <c r="P5" s="166" t="s">
        <v>56</v>
      </c>
      <c r="Q5" s="166" t="s">
        <v>57</v>
      </c>
      <c r="R5" s="165" t="s">
        <v>31</v>
      </c>
      <c r="S5" s="165"/>
      <c r="T5" s="165" t="s">
        <v>32</v>
      </c>
      <c r="U5" s="165"/>
    </row>
    <row r="6" spans="2:257" s="2" customFormat="1" ht="20.25" customHeight="1">
      <c r="B6" s="165"/>
      <c r="C6" s="165"/>
      <c r="D6" s="165"/>
      <c r="E6" s="165"/>
      <c r="F6" s="165"/>
      <c r="G6" s="165"/>
      <c r="H6" s="165"/>
      <c r="I6" s="165"/>
      <c r="J6" s="165"/>
      <c r="K6" s="165"/>
      <c r="L6" s="165"/>
      <c r="M6" s="165"/>
      <c r="N6" s="165"/>
      <c r="O6" s="166"/>
      <c r="P6" s="166"/>
      <c r="Q6" s="166"/>
      <c r="R6" s="165"/>
      <c r="S6" s="165"/>
      <c r="T6" s="165"/>
      <c r="U6" s="165"/>
      <c r="V6" s="5"/>
    </row>
    <row r="7" spans="2:257" s="2" customFormat="1" ht="25.5" customHeight="1">
      <c r="B7" s="165"/>
      <c r="C7" s="165"/>
      <c r="D7" s="165"/>
      <c r="E7" s="165"/>
      <c r="F7" s="165"/>
      <c r="G7" s="165"/>
      <c r="H7" s="165"/>
      <c r="I7" s="165"/>
      <c r="J7" s="165"/>
      <c r="K7" s="165"/>
      <c r="L7" s="165"/>
      <c r="M7" s="165"/>
      <c r="N7" s="165"/>
      <c r="O7" s="166"/>
      <c r="P7" s="166"/>
      <c r="Q7" s="166"/>
      <c r="R7" s="87" t="s">
        <v>11</v>
      </c>
      <c r="S7" s="87" t="s">
        <v>12</v>
      </c>
      <c r="T7" s="87" t="s">
        <v>11</v>
      </c>
      <c r="U7" s="87" t="s">
        <v>12</v>
      </c>
      <c r="V7" s="5"/>
    </row>
    <row r="8" spans="2:257" s="2" customFormat="1" ht="12.75" customHeight="1">
      <c r="B8" s="163" t="s">
        <v>65</v>
      </c>
      <c r="C8" s="163"/>
      <c r="D8" s="163"/>
      <c r="E8" s="163"/>
      <c r="F8" s="163"/>
      <c r="G8" s="163"/>
      <c r="H8" s="163"/>
      <c r="I8" s="163"/>
      <c r="J8" s="163"/>
      <c r="K8" s="163"/>
      <c r="L8" s="163"/>
      <c r="M8" s="163"/>
      <c r="N8" s="163"/>
      <c r="O8" s="163"/>
      <c r="P8" s="163"/>
      <c r="Q8" s="163"/>
      <c r="R8" s="163"/>
      <c r="S8" s="163"/>
      <c r="T8" s="163"/>
      <c r="U8" s="163"/>
      <c r="V8" s="5"/>
    </row>
    <row r="9" spans="2:257" s="44" customFormat="1" ht="38.25">
      <c r="B9" s="48">
        <v>1</v>
      </c>
      <c r="C9" s="94" t="s">
        <v>173</v>
      </c>
      <c r="D9" s="95" t="s">
        <v>174</v>
      </c>
      <c r="E9" s="95" t="s">
        <v>175</v>
      </c>
      <c r="F9" s="94" t="s">
        <v>176</v>
      </c>
      <c r="G9" s="94" t="s">
        <v>177</v>
      </c>
      <c r="H9" s="96">
        <v>1595</v>
      </c>
      <c r="I9" s="100" t="s">
        <v>405</v>
      </c>
      <c r="J9" s="97" t="s">
        <v>178</v>
      </c>
      <c r="K9" s="96"/>
      <c r="L9" s="96">
        <v>5</v>
      </c>
      <c r="M9" s="96">
        <v>2011</v>
      </c>
      <c r="N9" s="96">
        <v>120000</v>
      </c>
      <c r="O9" s="155">
        <v>27800</v>
      </c>
      <c r="P9" s="96"/>
      <c r="Q9" s="98"/>
      <c r="R9" s="59" t="s">
        <v>376</v>
      </c>
      <c r="S9" s="59" t="s">
        <v>377</v>
      </c>
      <c r="T9" s="59" t="s">
        <v>376</v>
      </c>
      <c r="U9" s="59" t="s">
        <v>377</v>
      </c>
      <c r="X9" s="50"/>
      <c r="Y9" s="50"/>
      <c r="Z9" s="50"/>
      <c r="AA9" s="50"/>
      <c r="AB9" s="50"/>
      <c r="AC9" s="50"/>
      <c r="AD9" s="50"/>
      <c r="AE9" s="50"/>
      <c r="AF9" s="50"/>
      <c r="AG9" s="50"/>
      <c r="AH9" s="50"/>
      <c r="AI9" s="50"/>
      <c r="AJ9" s="50"/>
      <c r="AK9" s="50"/>
      <c r="AL9" s="50"/>
      <c r="AM9" s="50"/>
      <c r="AN9" s="50"/>
      <c r="AO9" s="50"/>
      <c r="AP9" s="50"/>
      <c r="AQ9" s="50"/>
      <c r="AR9" s="50"/>
      <c r="AS9" s="50"/>
      <c r="AT9" s="50"/>
      <c r="AU9" s="50"/>
      <c r="AV9" s="50"/>
      <c r="AW9" s="50"/>
      <c r="AX9" s="50"/>
      <c r="AY9" s="50"/>
      <c r="AZ9" s="50"/>
      <c r="BA9" s="50"/>
      <c r="BB9" s="50"/>
      <c r="BC9" s="50"/>
      <c r="BD9" s="50"/>
      <c r="BE9" s="50"/>
      <c r="BF9" s="50"/>
      <c r="BG9" s="50"/>
      <c r="BH9" s="50"/>
      <c r="BI9" s="50"/>
      <c r="BJ9" s="50"/>
      <c r="BK9" s="50"/>
      <c r="BL9" s="50"/>
      <c r="BM9" s="50"/>
      <c r="BN9" s="50"/>
      <c r="BO9" s="50"/>
      <c r="BP9" s="50"/>
      <c r="BQ9" s="50"/>
      <c r="BR9" s="50"/>
      <c r="BS9" s="50"/>
      <c r="BT9" s="50"/>
      <c r="BU9" s="50"/>
      <c r="BV9" s="50"/>
      <c r="BW9" s="50"/>
      <c r="BX9" s="50"/>
      <c r="BY9" s="50"/>
      <c r="BZ9" s="50"/>
      <c r="CA9" s="50"/>
      <c r="CB9" s="50"/>
      <c r="CC9" s="50"/>
      <c r="CD9" s="50"/>
      <c r="CE9" s="50"/>
      <c r="CF9" s="50"/>
      <c r="CG9" s="50"/>
      <c r="CH9" s="50"/>
      <c r="CI9" s="50"/>
      <c r="CJ9" s="50"/>
      <c r="CK9" s="50"/>
      <c r="CL9" s="50"/>
      <c r="CM9" s="50"/>
      <c r="CN9" s="50"/>
      <c r="CO9" s="50"/>
      <c r="CP9" s="50"/>
      <c r="CQ9" s="50"/>
      <c r="CR9" s="50"/>
      <c r="CS9" s="50"/>
      <c r="CT9" s="50"/>
      <c r="CU9" s="50"/>
      <c r="CV9" s="50"/>
      <c r="CW9" s="50"/>
      <c r="CX9" s="50"/>
      <c r="CY9" s="50"/>
      <c r="CZ9" s="50"/>
      <c r="DA9" s="50"/>
      <c r="DB9" s="50"/>
      <c r="DC9" s="50"/>
      <c r="DD9" s="50"/>
      <c r="DE9" s="50"/>
      <c r="DF9" s="50"/>
      <c r="DG9" s="50"/>
      <c r="DH9" s="50"/>
      <c r="DI9" s="50"/>
      <c r="DJ9" s="50"/>
      <c r="DK9" s="50"/>
      <c r="DL9" s="50"/>
      <c r="DM9" s="50"/>
      <c r="DN9" s="50"/>
      <c r="DO9" s="50"/>
      <c r="DP9" s="50"/>
      <c r="DQ9" s="50"/>
      <c r="DR9" s="50"/>
      <c r="DS9" s="50"/>
      <c r="DT9" s="50"/>
      <c r="DU9" s="50"/>
      <c r="DV9" s="50"/>
      <c r="DW9" s="50"/>
      <c r="DX9" s="50"/>
      <c r="DY9" s="50"/>
      <c r="DZ9" s="50"/>
      <c r="EA9" s="50"/>
      <c r="EB9" s="50"/>
      <c r="EC9" s="50"/>
      <c r="ED9" s="50"/>
      <c r="EE9" s="50"/>
      <c r="EF9" s="50"/>
      <c r="EG9" s="50"/>
      <c r="EH9" s="50"/>
      <c r="EI9" s="50"/>
      <c r="EJ9" s="50"/>
      <c r="EK9" s="50"/>
      <c r="EL9" s="50"/>
      <c r="EM9" s="50"/>
      <c r="EN9" s="50"/>
      <c r="EO9" s="50"/>
      <c r="EP9" s="50"/>
      <c r="EQ9" s="50"/>
      <c r="ER9" s="50"/>
      <c r="ES9" s="50"/>
      <c r="ET9" s="50"/>
      <c r="EU9" s="50"/>
      <c r="EV9" s="50"/>
      <c r="EW9" s="50"/>
      <c r="EX9" s="50"/>
      <c r="EY9" s="50"/>
      <c r="EZ9" s="50"/>
      <c r="FA9" s="50"/>
      <c r="FB9" s="50"/>
      <c r="FC9" s="50"/>
      <c r="FD9" s="50"/>
      <c r="FE9" s="50"/>
      <c r="FF9" s="50"/>
      <c r="FG9" s="50"/>
      <c r="FH9" s="50"/>
      <c r="FI9" s="50"/>
      <c r="FJ9" s="50"/>
      <c r="FK9" s="50"/>
      <c r="FL9" s="50"/>
      <c r="FM9" s="50"/>
      <c r="FN9" s="50"/>
      <c r="FO9" s="50"/>
      <c r="FP9" s="50"/>
      <c r="FQ9" s="50"/>
      <c r="FR9" s="50"/>
      <c r="FS9" s="50"/>
      <c r="FT9" s="50"/>
      <c r="FU9" s="50"/>
      <c r="FV9" s="50"/>
      <c r="FW9" s="50"/>
      <c r="FX9" s="50"/>
      <c r="FY9" s="50"/>
      <c r="FZ9" s="50"/>
      <c r="GA9" s="50"/>
      <c r="GB9" s="50"/>
      <c r="GC9" s="50"/>
      <c r="GD9" s="50"/>
      <c r="GE9" s="50"/>
      <c r="GF9" s="50"/>
      <c r="GG9" s="50"/>
      <c r="GH9" s="50"/>
      <c r="GI9" s="50"/>
      <c r="GJ9" s="50"/>
      <c r="GK9" s="50"/>
      <c r="GL9" s="50"/>
      <c r="GM9" s="50"/>
      <c r="GN9" s="50"/>
      <c r="GO9" s="50"/>
      <c r="GP9" s="50"/>
      <c r="GQ9" s="50"/>
      <c r="GR9" s="50"/>
      <c r="GS9" s="50"/>
      <c r="GT9" s="50"/>
      <c r="GU9" s="50"/>
      <c r="GV9" s="50"/>
      <c r="GW9" s="50"/>
      <c r="GX9" s="50"/>
      <c r="GY9" s="50"/>
      <c r="GZ9" s="50"/>
      <c r="HA9" s="50"/>
      <c r="HB9" s="50"/>
      <c r="HC9" s="50"/>
      <c r="HD9" s="50"/>
      <c r="HE9" s="50"/>
      <c r="HF9" s="50"/>
      <c r="HG9" s="50"/>
      <c r="HH9" s="50"/>
      <c r="HI9" s="50"/>
      <c r="HJ9" s="50"/>
      <c r="HK9" s="50"/>
      <c r="HL9" s="50"/>
      <c r="HM9" s="50"/>
      <c r="HN9" s="50"/>
      <c r="HO9" s="50"/>
      <c r="HP9" s="50"/>
      <c r="HQ9" s="50"/>
      <c r="HR9" s="50"/>
      <c r="HS9" s="50"/>
      <c r="HT9" s="50"/>
      <c r="HU9" s="50"/>
      <c r="HV9" s="50"/>
      <c r="HW9" s="50"/>
      <c r="HX9" s="50"/>
      <c r="HY9" s="50"/>
      <c r="HZ9" s="50"/>
      <c r="IA9" s="50"/>
      <c r="IB9" s="50"/>
      <c r="IC9" s="50"/>
      <c r="ID9" s="50"/>
      <c r="IE9" s="50"/>
      <c r="IF9" s="50"/>
      <c r="IG9" s="50"/>
      <c r="IH9" s="50"/>
      <c r="II9" s="50"/>
      <c r="IJ9" s="50"/>
      <c r="IK9" s="50"/>
      <c r="IL9" s="50"/>
      <c r="IM9" s="50"/>
      <c r="IN9" s="50"/>
      <c r="IO9" s="50"/>
      <c r="IP9" s="50"/>
      <c r="IQ9" s="50"/>
      <c r="IR9" s="50"/>
      <c r="IS9" s="50"/>
      <c r="IT9" s="50"/>
      <c r="IU9" s="50"/>
      <c r="IV9" s="50"/>
      <c r="IW9" s="50"/>
    </row>
    <row r="10" spans="2:257" s="44" customFormat="1" ht="38.25">
      <c r="B10" s="48">
        <v>2</v>
      </c>
      <c r="C10" s="94" t="s">
        <v>179</v>
      </c>
      <c r="D10" s="95" t="s">
        <v>183</v>
      </c>
      <c r="E10" s="95" t="s">
        <v>180</v>
      </c>
      <c r="F10" s="94" t="s">
        <v>181</v>
      </c>
      <c r="G10" s="94" t="s">
        <v>182</v>
      </c>
      <c r="H10" s="96">
        <v>2151</v>
      </c>
      <c r="I10" s="96"/>
      <c r="J10" s="97" t="s">
        <v>184</v>
      </c>
      <c r="K10" s="96"/>
      <c r="L10" s="94" t="s">
        <v>185</v>
      </c>
      <c r="M10" s="96">
        <v>2000</v>
      </c>
      <c r="N10" s="96">
        <v>527500</v>
      </c>
      <c r="O10" s="98">
        <v>37800</v>
      </c>
      <c r="P10" s="96"/>
      <c r="Q10" s="98"/>
      <c r="R10" s="59" t="s">
        <v>378</v>
      </c>
      <c r="S10" s="59" t="s">
        <v>379</v>
      </c>
      <c r="T10" s="59" t="s">
        <v>378</v>
      </c>
      <c r="U10" s="59" t="s">
        <v>379</v>
      </c>
      <c r="X10" s="50"/>
      <c r="Y10" s="50"/>
      <c r="Z10" s="50"/>
      <c r="AA10" s="50"/>
      <c r="AB10" s="50"/>
      <c r="AC10" s="50"/>
      <c r="AD10" s="50"/>
      <c r="AE10" s="50"/>
      <c r="AF10" s="50"/>
      <c r="AG10" s="50"/>
      <c r="AH10" s="50"/>
      <c r="AI10" s="50"/>
      <c r="AJ10" s="50"/>
      <c r="AK10" s="50"/>
      <c r="AL10" s="50"/>
      <c r="AM10" s="50"/>
      <c r="AN10" s="50"/>
      <c r="AO10" s="50"/>
      <c r="AP10" s="50"/>
      <c r="AQ10" s="50"/>
      <c r="AR10" s="50"/>
      <c r="AS10" s="50"/>
      <c r="AT10" s="50"/>
      <c r="AU10" s="50"/>
      <c r="AV10" s="50"/>
      <c r="AW10" s="50"/>
      <c r="AX10" s="50"/>
      <c r="AY10" s="50"/>
      <c r="AZ10" s="50"/>
      <c r="BA10" s="50"/>
      <c r="BB10" s="50"/>
      <c r="BC10" s="50"/>
      <c r="BD10" s="50"/>
      <c r="BE10" s="50"/>
      <c r="BF10" s="50"/>
      <c r="BG10" s="50"/>
      <c r="BH10" s="50"/>
      <c r="BI10" s="50"/>
      <c r="BJ10" s="50"/>
      <c r="BK10" s="50"/>
      <c r="BL10" s="50"/>
      <c r="BM10" s="50"/>
      <c r="BN10" s="50"/>
      <c r="BO10" s="50"/>
      <c r="BP10" s="50"/>
      <c r="BQ10" s="50"/>
      <c r="BR10" s="50"/>
      <c r="BS10" s="50"/>
      <c r="BT10" s="50"/>
      <c r="BU10" s="50"/>
      <c r="BV10" s="50"/>
      <c r="BW10" s="50"/>
      <c r="BX10" s="50"/>
      <c r="BY10" s="50"/>
      <c r="BZ10" s="50"/>
      <c r="CA10" s="50"/>
      <c r="CB10" s="50"/>
      <c r="CC10" s="50"/>
      <c r="CD10" s="50"/>
      <c r="CE10" s="50"/>
      <c r="CF10" s="50"/>
      <c r="CG10" s="50"/>
      <c r="CH10" s="50"/>
      <c r="CI10" s="50"/>
      <c r="CJ10" s="50"/>
      <c r="CK10" s="50"/>
      <c r="CL10" s="50"/>
      <c r="CM10" s="50"/>
      <c r="CN10" s="50"/>
      <c r="CO10" s="50"/>
      <c r="CP10" s="50"/>
      <c r="CQ10" s="50"/>
      <c r="CR10" s="50"/>
      <c r="CS10" s="50"/>
      <c r="CT10" s="50"/>
      <c r="CU10" s="50"/>
      <c r="CV10" s="50"/>
      <c r="CW10" s="50"/>
      <c r="CX10" s="50"/>
      <c r="CY10" s="50"/>
      <c r="CZ10" s="50"/>
      <c r="DA10" s="50"/>
      <c r="DB10" s="50"/>
      <c r="DC10" s="50"/>
      <c r="DD10" s="50"/>
      <c r="DE10" s="50"/>
      <c r="DF10" s="50"/>
      <c r="DG10" s="50"/>
      <c r="DH10" s="50"/>
      <c r="DI10" s="50"/>
      <c r="DJ10" s="50"/>
      <c r="DK10" s="50"/>
      <c r="DL10" s="50"/>
      <c r="DM10" s="50"/>
      <c r="DN10" s="50"/>
      <c r="DO10" s="50"/>
      <c r="DP10" s="50"/>
      <c r="DQ10" s="50"/>
      <c r="DR10" s="50"/>
      <c r="DS10" s="50"/>
      <c r="DT10" s="50"/>
      <c r="DU10" s="50"/>
      <c r="DV10" s="50"/>
      <c r="DW10" s="50"/>
      <c r="DX10" s="50"/>
      <c r="DY10" s="50"/>
      <c r="DZ10" s="50"/>
      <c r="EA10" s="50"/>
      <c r="EB10" s="50"/>
      <c r="EC10" s="50"/>
      <c r="ED10" s="50"/>
      <c r="EE10" s="50"/>
      <c r="EF10" s="50"/>
      <c r="EG10" s="50"/>
      <c r="EH10" s="50"/>
      <c r="EI10" s="50"/>
      <c r="EJ10" s="50"/>
      <c r="EK10" s="50"/>
      <c r="EL10" s="50"/>
      <c r="EM10" s="50"/>
      <c r="EN10" s="50"/>
      <c r="EO10" s="50"/>
      <c r="EP10" s="50"/>
      <c r="EQ10" s="50"/>
      <c r="ER10" s="50"/>
      <c r="ES10" s="50"/>
      <c r="ET10" s="50"/>
      <c r="EU10" s="50"/>
      <c r="EV10" s="50"/>
      <c r="EW10" s="50"/>
      <c r="EX10" s="50"/>
      <c r="EY10" s="50"/>
      <c r="EZ10" s="50"/>
      <c r="FA10" s="50"/>
      <c r="FB10" s="50"/>
      <c r="FC10" s="50"/>
      <c r="FD10" s="50"/>
      <c r="FE10" s="50"/>
      <c r="FF10" s="50"/>
      <c r="FG10" s="50"/>
      <c r="FH10" s="50"/>
      <c r="FI10" s="50"/>
      <c r="FJ10" s="50"/>
      <c r="FK10" s="50"/>
      <c r="FL10" s="50"/>
      <c r="FM10" s="50"/>
      <c r="FN10" s="50"/>
      <c r="FO10" s="50"/>
      <c r="FP10" s="50"/>
      <c r="FQ10" s="50"/>
      <c r="FR10" s="50"/>
      <c r="FS10" s="50"/>
      <c r="FT10" s="50"/>
      <c r="FU10" s="50"/>
      <c r="FV10" s="50"/>
      <c r="FW10" s="50"/>
      <c r="FX10" s="50"/>
      <c r="FY10" s="50"/>
      <c r="FZ10" s="50"/>
      <c r="GA10" s="50"/>
      <c r="GB10" s="50"/>
      <c r="GC10" s="50"/>
      <c r="GD10" s="50"/>
      <c r="GE10" s="50"/>
      <c r="GF10" s="50"/>
      <c r="GG10" s="50"/>
      <c r="GH10" s="50"/>
      <c r="GI10" s="50"/>
      <c r="GJ10" s="50"/>
      <c r="GK10" s="50"/>
      <c r="GL10" s="50"/>
      <c r="GM10" s="50"/>
      <c r="GN10" s="50"/>
      <c r="GO10" s="50"/>
      <c r="GP10" s="50"/>
      <c r="GQ10" s="50"/>
      <c r="GR10" s="50"/>
      <c r="GS10" s="50"/>
      <c r="GT10" s="50"/>
      <c r="GU10" s="50"/>
      <c r="GV10" s="50"/>
      <c r="GW10" s="50"/>
      <c r="GX10" s="50"/>
      <c r="GY10" s="50"/>
      <c r="GZ10" s="50"/>
      <c r="HA10" s="50"/>
      <c r="HB10" s="50"/>
      <c r="HC10" s="50"/>
      <c r="HD10" s="50"/>
      <c r="HE10" s="50"/>
      <c r="HF10" s="50"/>
      <c r="HG10" s="50"/>
      <c r="HH10" s="50"/>
      <c r="HI10" s="50"/>
      <c r="HJ10" s="50"/>
      <c r="HK10" s="50"/>
      <c r="HL10" s="50"/>
      <c r="HM10" s="50"/>
      <c r="HN10" s="50"/>
      <c r="HO10" s="50"/>
      <c r="HP10" s="50"/>
      <c r="HQ10" s="50"/>
      <c r="HR10" s="50"/>
      <c r="HS10" s="50"/>
      <c r="HT10" s="50"/>
      <c r="HU10" s="50"/>
      <c r="HV10" s="50"/>
      <c r="HW10" s="50"/>
      <c r="HX10" s="50"/>
      <c r="HY10" s="50"/>
      <c r="HZ10" s="50"/>
      <c r="IA10" s="50"/>
      <c r="IB10" s="50"/>
      <c r="IC10" s="50"/>
      <c r="ID10" s="50"/>
      <c r="IE10" s="50"/>
      <c r="IF10" s="50"/>
      <c r="IG10" s="50"/>
      <c r="IH10" s="50"/>
      <c r="II10" s="50"/>
      <c r="IJ10" s="50"/>
      <c r="IK10" s="50"/>
      <c r="IL10" s="50"/>
      <c r="IM10" s="50"/>
      <c r="IN10" s="50"/>
      <c r="IO10" s="50"/>
      <c r="IP10" s="50"/>
      <c r="IQ10" s="50"/>
      <c r="IR10" s="50"/>
      <c r="IS10" s="50"/>
      <c r="IT10" s="50"/>
      <c r="IU10" s="50"/>
      <c r="IV10" s="50"/>
      <c r="IW10" s="50"/>
    </row>
    <row r="11" spans="2:257" s="44" customFormat="1" ht="38.25">
      <c r="B11" s="48">
        <v>3</v>
      </c>
      <c r="C11" s="94" t="s">
        <v>186</v>
      </c>
      <c r="D11" s="95" t="s">
        <v>187</v>
      </c>
      <c r="E11" s="95" t="s">
        <v>188</v>
      </c>
      <c r="F11" s="94" t="s">
        <v>189</v>
      </c>
      <c r="G11" s="94" t="s">
        <v>182</v>
      </c>
      <c r="H11" s="96">
        <v>2402</v>
      </c>
      <c r="I11" s="96"/>
      <c r="J11" s="97" t="s">
        <v>190</v>
      </c>
      <c r="K11" s="96"/>
      <c r="L11" s="96">
        <v>17</v>
      </c>
      <c r="M11" s="96">
        <v>2010</v>
      </c>
      <c r="N11" s="96">
        <v>125000</v>
      </c>
      <c r="O11" s="98">
        <v>62600</v>
      </c>
      <c r="P11" s="96"/>
      <c r="Q11" s="98"/>
      <c r="R11" s="59" t="s">
        <v>380</v>
      </c>
      <c r="S11" s="59" t="s">
        <v>381</v>
      </c>
      <c r="T11" s="59" t="s">
        <v>380</v>
      </c>
      <c r="U11" s="59" t="s">
        <v>381</v>
      </c>
      <c r="X11" s="50"/>
      <c r="Y11" s="50"/>
      <c r="Z11" s="50"/>
      <c r="AA11" s="50"/>
      <c r="AB11" s="50"/>
      <c r="AC11" s="50"/>
      <c r="AD11" s="50"/>
      <c r="AE11" s="50"/>
      <c r="AF11" s="50"/>
      <c r="AG11" s="50"/>
      <c r="AH11" s="50"/>
      <c r="AI11" s="50"/>
      <c r="AJ11" s="50"/>
      <c r="AK11" s="50"/>
      <c r="AL11" s="50"/>
      <c r="AM11" s="50"/>
      <c r="AN11" s="50"/>
      <c r="AO11" s="50"/>
      <c r="AP11" s="50"/>
      <c r="AQ11" s="50"/>
      <c r="AR11" s="50"/>
      <c r="AS11" s="50"/>
      <c r="AT11" s="50"/>
      <c r="AU11" s="50"/>
      <c r="AV11" s="50"/>
      <c r="AW11" s="50"/>
      <c r="AX11" s="50"/>
      <c r="AY11" s="50"/>
      <c r="AZ11" s="50"/>
      <c r="BA11" s="50"/>
      <c r="BB11" s="50"/>
      <c r="BC11" s="50"/>
      <c r="BD11" s="50"/>
      <c r="BE11" s="50"/>
      <c r="BF11" s="50"/>
      <c r="BG11" s="50"/>
      <c r="BH11" s="50"/>
      <c r="BI11" s="50"/>
      <c r="BJ11" s="50"/>
      <c r="BK11" s="50"/>
      <c r="BL11" s="50"/>
      <c r="BM11" s="50"/>
      <c r="BN11" s="50"/>
      <c r="BO11" s="50"/>
      <c r="BP11" s="50"/>
      <c r="BQ11" s="50"/>
      <c r="BR11" s="50"/>
      <c r="BS11" s="50"/>
      <c r="BT11" s="50"/>
      <c r="BU11" s="50"/>
      <c r="BV11" s="50"/>
      <c r="BW11" s="50"/>
      <c r="BX11" s="50"/>
      <c r="BY11" s="50"/>
      <c r="BZ11" s="50"/>
      <c r="CA11" s="50"/>
      <c r="CB11" s="50"/>
      <c r="CC11" s="50"/>
      <c r="CD11" s="50"/>
      <c r="CE11" s="50"/>
      <c r="CF11" s="50"/>
      <c r="CG11" s="50"/>
      <c r="CH11" s="50"/>
      <c r="CI11" s="50"/>
      <c r="CJ11" s="50"/>
      <c r="CK11" s="50"/>
      <c r="CL11" s="50"/>
      <c r="CM11" s="50"/>
      <c r="CN11" s="50"/>
      <c r="CO11" s="50"/>
      <c r="CP11" s="50"/>
      <c r="CQ11" s="50"/>
      <c r="CR11" s="50"/>
      <c r="CS11" s="50"/>
      <c r="CT11" s="50"/>
      <c r="CU11" s="50"/>
      <c r="CV11" s="50"/>
      <c r="CW11" s="50"/>
      <c r="CX11" s="50"/>
      <c r="CY11" s="50"/>
      <c r="CZ11" s="50"/>
      <c r="DA11" s="50"/>
      <c r="DB11" s="50"/>
      <c r="DC11" s="50"/>
      <c r="DD11" s="50"/>
      <c r="DE11" s="50"/>
      <c r="DF11" s="50"/>
      <c r="DG11" s="50"/>
      <c r="DH11" s="50"/>
      <c r="DI11" s="50"/>
      <c r="DJ11" s="50"/>
      <c r="DK11" s="50"/>
      <c r="DL11" s="50"/>
      <c r="DM11" s="50"/>
      <c r="DN11" s="50"/>
      <c r="DO11" s="50"/>
      <c r="DP11" s="50"/>
      <c r="DQ11" s="50"/>
      <c r="DR11" s="50"/>
      <c r="DS11" s="50"/>
      <c r="DT11" s="50"/>
      <c r="DU11" s="50"/>
      <c r="DV11" s="50"/>
      <c r="DW11" s="50"/>
      <c r="DX11" s="50"/>
      <c r="DY11" s="50"/>
      <c r="DZ11" s="50"/>
      <c r="EA11" s="50"/>
      <c r="EB11" s="50"/>
      <c r="EC11" s="50"/>
      <c r="ED11" s="50"/>
      <c r="EE11" s="50"/>
      <c r="EF11" s="50"/>
      <c r="EG11" s="50"/>
      <c r="EH11" s="50"/>
      <c r="EI11" s="50"/>
      <c r="EJ11" s="50"/>
      <c r="EK11" s="50"/>
      <c r="EL11" s="50"/>
      <c r="EM11" s="50"/>
      <c r="EN11" s="50"/>
      <c r="EO11" s="50"/>
      <c r="EP11" s="50"/>
      <c r="EQ11" s="50"/>
      <c r="ER11" s="50"/>
      <c r="ES11" s="50"/>
      <c r="ET11" s="50"/>
      <c r="EU11" s="50"/>
      <c r="EV11" s="50"/>
      <c r="EW11" s="50"/>
      <c r="EX11" s="50"/>
      <c r="EY11" s="50"/>
      <c r="EZ11" s="50"/>
      <c r="FA11" s="50"/>
      <c r="FB11" s="50"/>
      <c r="FC11" s="50"/>
      <c r="FD11" s="50"/>
      <c r="FE11" s="50"/>
      <c r="FF11" s="50"/>
      <c r="FG11" s="50"/>
      <c r="FH11" s="50"/>
      <c r="FI11" s="50"/>
      <c r="FJ11" s="50"/>
      <c r="FK11" s="50"/>
      <c r="FL11" s="50"/>
      <c r="FM11" s="50"/>
      <c r="FN11" s="50"/>
      <c r="FO11" s="50"/>
      <c r="FP11" s="50"/>
      <c r="FQ11" s="50"/>
      <c r="FR11" s="50"/>
      <c r="FS11" s="50"/>
      <c r="FT11" s="50"/>
      <c r="FU11" s="50"/>
      <c r="FV11" s="50"/>
      <c r="FW11" s="50"/>
      <c r="FX11" s="50"/>
      <c r="FY11" s="50"/>
      <c r="FZ11" s="50"/>
      <c r="GA11" s="50"/>
      <c r="GB11" s="50"/>
      <c r="GC11" s="50"/>
      <c r="GD11" s="50"/>
      <c r="GE11" s="50"/>
      <c r="GF11" s="50"/>
      <c r="GG11" s="50"/>
      <c r="GH11" s="50"/>
      <c r="GI11" s="50"/>
      <c r="GJ11" s="50"/>
      <c r="GK11" s="50"/>
      <c r="GL11" s="50"/>
      <c r="GM11" s="50"/>
      <c r="GN11" s="50"/>
      <c r="GO11" s="50"/>
      <c r="GP11" s="50"/>
      <c r="GQ11" s="50"/>
      <c r="GR11" s="50"/>
      <c r="GS11" s="50"/>
      <c r="GT11" s="50"/>
      <c r="GU11" s="50"/>
      <c r="GV11" s="50"/>
      <c r="GW11" s="50"/>
      <c r="GX11" s="50"/>
      <c r="GY11" s="50"/>
      <c r="GZ11" s="50"/>
      <c r="HA11" s="50"/>
      <c r="HB11" s="50"/>
      <c r="HC11" s="50"/>
      <c r="HD11" s="50"/>
      <c r="HE11" s="50"/>
      <c r="HF11" s="50"/>
      <c r="HG11" s="50"/>
      <c r="HH11" s="50"/>
      <c r="HI11" s="50"/>
      <c r="HJ11" s="50"/>
      <c r="HK11" s="50"/>
      <c r="HL11" s="50"/>
      <c r="HM11" s="50"/>
      <c r="HN11" s="50"/>
      <c r="HO11" s="50"/>
      <c r="HP11" s="50"/>
      <c r="HQ11" s="50"/>
      <c r="HR11" s="50"/>
      <c r="HS11" s="50"/>
      <c r="HT11" s="50"/>
      <c r="HU11" s="50"/>
      <c r="HV11" s="50"/>
      <c r="HW11" s="50"/>
      <c r="HX11" s="50"/>
      <c r="HY11" s="50"/>
      <c r="HZ11" s="50"/>
      <c r="IA11" s="50"/>
      <c r="IB11" s="50"/>
      <c r="IC11" s="50"/>
      <c r="ID11" s="50"/>
      <c r="IE11" s="50"/>
      <c r="IF11" s="50"/>
      <c r="IG11" s="50"/>
      <c r="IH11" s="50"/>
      <c r="II11" s="50"/>
      <c r="IJ11" s="50"/>
      <c r="IK11" s="50"/>
      <c r="IL11" s="50"/>
      <c r="IM11" s="50"/>
      <c r="IN11" s="50"/>
      <c r="IO11" s="50"/>
      <c r="IP11" s="50"/>
      <c r="IQ11" s="50"/>
      <c r="IR11" s="50"/>
      <c r="IS11" s="50"/>
      <c r="IT11" s="50"/>
      <c r="IU11" s="50"/>
      <c r="IV11" s="50"/>
      <c r="IW11" s="50"/>
    </row>
    <row r="12" spans="2:257" s="44" customFormat="1" ht="38.25">
      <c r="B12" s="48">
        <v>4</v>
      </c>
      <c r="C12" s="94" t="s">
        <v>191</v>
      </c>
      <c r="D12" s="95" t="s">
        <v>192</v>
      </c>
      <c r="E12" s="95" t="s">
        <v>193</v>
      </c>
      <c r="F12" s="94" t="s">
        <v>194</v>
      </c>
      <c r="G12" s="94" t="s">
        <v>195</v>
      </c>
      <c r="H12" s="96"/>
      <c r="I12" s="96"/>
      <c r="J12" s="97"/>
      <c r="K12" s="96"/>
      <c r="L12" s="96">
        <v>750</v>
      </c>
      <c r="M12" s="96">
        <v>2013</v>
      </c>
      <c r="N12" s="96"/>
      <c r="O12" s="98"/>
      <c r="P12" s="96"/>
      <c r="Q12" s="98"/>
      <c r="R12" s="59" t="s">
        <v>382</v>
      </c>
      <c r="S12" s="59" t="s">
        <v>383</v>
      </c>
      <c r="T12" s="59"/>
      <c r="U12" s="59"/>
      <c r="X12" s="50"/>
      <c r="Y12" s="50"/>
      <c r="Z12" s="50"/>
      <c r="AA12" s="50"/>
      <c r="AB12" s="50"/>
      <c r="AC12" s="50"/>
      <c r="AD12" s="50"/>
      <c r="AE12" s="50"/>
      <c r="AF12" s="50"/>
      <c r="AG12" s="50"/>
      <c r="AH12" s="50"/>
      <c r="AI12" s="50"/>
      <c r="AJ12" s="50"/>
      <c r="AK12" s="50"/>
      <c r="AL12" s="50"/>
      <c r="AM12" s="50"/>
      <c r="AN12" s="50"/>
      <c r="AO12" s="50"/>
      <c r="AP12" s="50"/>
      <c r="AQ12" s="50"/>
      <c r="AR12" s="50"/>
      <c r="AS12" s="50"/>
      <c r="AT12" s="50"/>
      <c r="AU12" s="50"/>
      <c r="AV12" s="50"/>
      <c r="AW12" s="50"/>
      <c r="AX12" s="50"/>
      <c r="AY12" s="50"/>
      <c r="AZ12" s="50"/>
      <c r="BA12" s="50"/>
      <c r="BB12" s="50"/>
      <c r="BC12" s="50"/>
      <c r="BD12" s="50"/>
      <c r="BE12" s="50"/>
      <c r="BF12" s="50"/>
      <c r="BG12" s="50"/>
      <c r="BH12" s="50"/>
      <c r="BI12" s="50"/>
      <c r="BJ12" s="50"/>
      <c r="BK12" s="50"/>
      <c r="BL12" s="50"/>
      <c r="BM12" s="50"/>
      <c r="BN12" s="50"/>
      <c r="BO12" s="50"/>
      <c r="BP12" s="50"/>
      <c r="BQ12" s="50"/>
      <c r="BR12" s="50"/>
      <c r="BS12" s="50"/>
      <c r="BT12" s="50"/>
      <c r="BU12" s="50"/>
      <c r="BV12" s="50"/>
      <c r="BW12" s="50"/>
      <c r="BX12" s="50"/>
      <c r="BY12" s="50"/>
      <c r="BZ12" s="50"/>
      <c r="CA12" s="50"/>
      <c r="CB12" s="50"/>
      <c r="CC12" s="50"/>
      <c r="CD12" s="50"/>
      <c r="CE12" s="50"/>
      <c r="CF12" s="50"/>
      <c r="CG12" s="50"/>
      <c r="CH12" s="50"/>
      <c r="CI12" s="50"/>
      <c r="CJ12" s="50"/>
      <c r="CK12" s="50"/>
      <c r="CL12" s="50"/>
      <c r="CM12" s="50"/>
      <c r="CN12" s="50"/>
      <c r="CO12" s="50"/>
      <c r="CP12" s="50"/>
      <c r="CQ12" s="50"/>
      <c r="CR12" s="50"/>
      <c r="CS12" s="50"/>
      <c r="CT12" s="50"/>
      <c r="CU12" s="50"/>
      <c r="CV12" s="50"/>
      <c r="CW12" s="50"/>
      <c r="CX12" s="50"/>
      <c r="CY12" s="50"/>
      <c r="CZ12" s="50"/>
      <c r="DA12" s="50"/>
      <c r="DB12" s="50"/>
      <c r="DC12" s="50"/>
      <c r="DD12" s="50"/>
      <c r="DE12" s="50"/>
      <c r="DF12" s="50"/>
      <c r="DG12" s="50"/>
      <c r="DH12" s="50"/>
      <c r="DI12" s="50"/>
      <c r="DJ12" s="50"/>
      <c r="DK12" s="50"/>
      <c r="DL12" s="50"/>
      <c r="DM12" s="50"/>
      <c r="DN12" s="50"/>
      <c r="DO12" s="50"/>
      <c r="DP12" s="50"/>
      <c r="DQ12" s="50"/>
      <c r="DR12" s="50"/>
      <c r="DS12" s="50"/>
      <c r="DT12" s="50"/>
      <c r="DU12" s="50"/>
      <c r="DV12" s="50"/>
      <c r="DW12" s="50"/>
      <c r="DX12" s="50"/>
      <c r="DY12" s="50"/>
      <c r="DZ12" s="50"/>
      <c r="EA12" s="50"/>
      <c r="EB12" s="50"/>
      <c r="EC12" s="50"/>
      <c r="ED12" s="50"/>
      <c r="EE12" s="50"/>
      <c r="EF12" s="50"/>
      <c r="EG12" s="50"/>
      <c r="EH12" s="50"/>
      <c r="EI12" s="50"/>
      <c r="EJ12" s="50"/>
      <c r="EK12" s="50"/>
      <c r="EL12" s="50"/>
      <c r="EM12" s="50"/>
      <c r="EN12" s="50"/>
      <c r="EO12" s="50"/>
      <c r="EP12" s="50"/>
      <c r="EQ12" s="50"/>
      <c r="ER12" s="50"/>
      <c r="ES12" s="50"/>
      <c r="ET12" s="50"/>
      <c r="EU12" s="50"/>
      <c r="EV12" s="50"/>
      <c r="EW12" s="50"/>
      <c r="EX12" s="50"/>
      <c r="EY12" s="50"/>
      <c r="EZ12" s="50"/>
      <c r="FA12" s="50"/>
      <c r="FB12" s="50"/>
      <c r="FC12" s="50"/>
      <c r="FD12" s="50"/>
      <c r="FE12" s="50"/>
      <c r="FF12" s="50"/>
      <c r="FG12" s="50"/>
      <c r="FH12" s="50"/>
      <c r="FI12" s="50"/>
      <c r="FJ12" s="50"/>
      <c r="FK12" s="50"/>
      <c r="FL12" s="50"/>
      <c r="FM12" s="50"/>
      <c r="FN12" s="50"/>
      <c r="FO12" s="50"/>
      <c r="FP12" s="50"/>
      <c r="FQ12" s="50"/>
      <c r="FR12" s="50"/>
      <c r="FS12" s="50"/>
      <c r="FT12" s="50"/>
      <c r="FU12" s="50"/>
      <c r="FV12" s="50"/>
      <c r="FW12" s="50"/>
      <c r="FX12" s="50"/>
      <c r="FY12" s="50"/>
      <c r="FZ12" s="50"/>
      <c r="GA12" s="50"/>
      <c r="GB12" s="50"/>
      <c r="GC12" s="50"/>
      <c r="GD12" s="50"/>
      <c r="GE12" s="50"/>
      <c r="GF12" s="50"/>
      <c r="GG12" s="50"/>
      <c r="GH12" s="50"/>
      <c r="GI12" s="50"/>
      <c r="GJ12" s="50"/>
      <c r="GK12" s="50"/>
      <c r="GL12" s="50"/>
      <c r="GM12" s="50"/>
      <c r="GN12" s="50"/>
      <c r="GO12" s="50"/>
      <c r="GP12" s="50"/>
      <c r="GQ12" s="50"/>
      <c r="GR12" s="50"/>
      <c r="GS12" s="50"/>
      <c r="GT12" s="50"/>
      <c r="GU12" s="50"/>
      <c r="GV12" s="50"/>
      <c r="GW12" s="50"/>
      <c r="GX12" s="50"/>
      <c r="GY12" s="50"/>
      <c r="GZ12" s="50"/>
      <c r="HA12" s="50"/>
      <c r="HB12" s="50"/>
      <c r="HC12" s="50"/>
      <c r="HD12" s="50"/>
      <c r="HE12" s="50"/>
      <c r="HF12" s="50"/>
      <c r="HG12" s="50"/>
      <c r="HH12" s="50"/>
      <c r="HI12" s="50"/>
      <c r="HJ12" s="50"/>
      <c r="HK12" s="50"/>
      <c r="HL12" s="50"/>
      <c r="HM12" s="50"/>
      <c r="HN12" s="50"/>
      <c r="HO12" s="50"/>
      <c r="HP12" s="50"/>
      <c r="HQ12" s="50"/>
      <c r="HR12" s="50"/>
      <c r="HS12" s="50"/>
      <c r="HT12" s="50"/>
      <c r="HU12" s="50"/>
      <c r="HV12" s="50"/>
      <c r="HW12" s="50"/>
      <c r="HX12" s="50"/>
      <c r="HY12" s="50"/>
      <c r="HZ12" s="50"/>
      <c r="IA12" s="50"/>
      <c r="IB12" s="50"/>
      <c r="IC12" s="50"/>
      <c r="ID12" s="50"/>
      <c r="IE12" s="50"/>
      <c r="IF12" s="50"/>
      <c r="IG12" s="50"/>
      <c r="IH12" s="50"/>
      <c r="II12" s="50"/>
      <c r="IJ12" s="50"/>
      <c r="IK12" s="50"/>
      <c r="IL12" s="50"/>
      <c r="IM12" s="50"/>
      <c r="IN12" s="50"/>
      <c r="IO12" s="50"/>
      <c r="IP12" s="50"/>
      <c r="IQ12" s="50"/>
      <c r="IR12" s="50"/>
      <c r="IS12" s="50"/>
      <c r="IT12" s="50"/>
      <c r="IU12" s="50"/>
      <c r="IV12" s="50"/>
      <c r="IW12" s="50"/>
    </row>
    <row r="13" spans="2:257" s="44" customFormat="1" ht="38.25">
      <c r="B13" s="48">
        <v>5</v>
      </c>
      <c r="C13" s="94" t="s">
        <v>196</v>
      </c>
      <c r="D13" s="95"/>
      <c r="E13" s="95" t="s">
        <v>197</v>
      </c>
      <c r="F13" s="94"/>
      <c r="G13" s="94" t="s">
        <v>198</v>
      </c>
      <c r="H13" s="96">
        <v>2700</v>
      </c>
      <c r="I13" s="96"/>
      <c r="J13" s="97"/>
      <c r="K13" s="96"/>
      <c r="L13" s="96"/>
      <c r="M13" s="96">
        <v>2003</v>
      </c>
      <c r="N13" s="96"/>
      <c r="O13" s="98"/>
      <c r="P13" s="96"/>
      <c r="Q13" s="98"/>
      <c r="R13" s="59" t="s">
        <v>384</v>
      </c>
      <c r="S13" s="59" t="s">
        <v>385</v>
      </c>
      <c r="T13" s="59"/>
      <c r="U13" s="59"/>
      <c r="X13" s="50"/>
      <c r="Y13" s="50"/>
      <c r="Z13" s="50"/>
      <c r="AA13" s="50"/>
      <c r="AB13" s="50"/>
      <c r="AC13" s="50"/>
      <c r="AD13" s="50"/>
      <c r="AE13" s="50"/>
      <c r="AF13" s="50"/>
      <c r="AG13" s="50"/>
      <c r="AH13" s="50"/>
      <c r="AI13" s="50"/>
      <c r="AJ13" s="50"/>
      <c r="AK13" s="50"/>
      <c r="AL13" s="50"/>
      <c r="AM13" s="50"/>
      <c r="AN13" s="50"/>
      <c r="AO13" s="50"/>
      <c r="AP13" s="50"/>
      <c r="AQ13" s="50"/>
      <c r="AR13" s="50"/>
      <c r="AS13" s="50"/>
      <c r="AT13" s="50"/>
      <c r="AU13" s="50"/>
      <c r="AV13" s="50"/>
      <c r="AW13" s="50"/>
      <c r="AX13" s="50"/>
      <c r="AY13" s="50"/>
      <c r="AZ13" s="50"/>
      <c r="BA13" s="50"/>
      <c r="BB13" s="50"/>
      <c r="BC13" s="50"/>
      <c r="BD13" s="50"/>
      <c r="BE13" s="50"/>
      <c r="BF13" s="50"/>
      <c r="BG13" s="50"/>
      <c r="BH13" s="50"/>
      <c r="BI13" s="50"/>
      <c r="BJ13" s="50"/>
      <c r="BK13" s="50"/>
      <c r="BL13" s="50"/>
      <c r="BM13" s="50"/>
      <c r="BN13" s="50"/>
      <c r="BO13" s="50"/>
      <c r="BP13" s="50"/>
      <c r="BQ13" s="50"/>
      <c r="BR13" s="50"/>
      <c r="BS13" s="50"/>
      <c r="BT13" s="50"/>
      <c r="BU13" s="50"/>
      <c r="BV13" s="50"/>
      <c r="BW13" s="50"/>
      <c r="BX13" s="50"/>
      <c r="BY13" s="50"/>
      <c r="BZ13" s="50"/>
      <c r="CA13" s="50"/>
      <c r="CB13" s="50"/>
      <c r="CC13" s="50"/>
      <c r="CD13" s="50"/>
      <c r="CE13" s="50"/>
      <c r="CF13" s="50"/>
      <c r="CG13" s="50"/>
      <c r="CH13" s="50"/>
      <c r="CI13" s="50"/>
      <c r="CJ13" s="50"/>
      <c r="CK13" s="50"/>
      <c r="CL13" s="50"/>
      <c r="CM13" s="50"/>
      <c r="CN13" s="50"/>
      <c r="CO13" s="50"/>
      <c r="CP13" s="50"/>
      <c r="CQ13" s="50"/>
      <c r="CR13" s="50"/>
      <c r="CS13" s="50"/>
      <c r="CT13" s="50"/>
      <c r="CU13" s="50"/>
      <c r="CV13" s="50"/>
      <c r="CW13" s="50"/>
      <c r="CX13" s="50"/>
      <c r="CY13" s="50"/>
      <c r="CZ13" s="50"/>
      <c r="DA13" s="50"/>
      <c r="DB13" s="50"/>
      <c r="DC13" s="50"/>
      <c r="DD13" s="50"/>
      <c r="DE13" s="50"/>
      <c r="DF13" s="50"/>
      <c r="DG13" s="50"/>
      <c r="DH13" s="50"/>
      <c r="DI13" s="50"/>
      <c r="DJ13" s="50"/>
      <c r="DK13" s="50"/>
      <c r="DL13" s="50"/>
      <c r="DM13" s="50"/>
      <c r="DN13" s="50"/>
      <c r="DO13" s="50"/>
      <c r="DP13" s="50"/>
      <c r="DQ13" s="50"/>
      <c r="DR13" s="50"/>
      <c r="DS13" s="50"/>
      <c r="DT13" s="50"/>
      <c r="DU13" s="50"/>
      <c r="DV13" s="50"/>
      <c r="DW13" s="50"/>
      <c r="DX13" s="50"/>
      <c r="DY13" s="50"/>
      <c r="DZ13" s="50"/>
      <c r="EA13" s="50"/>
      <c r="EB13" s="50"/>
      <c r="EC13" s="50"/>
      <c r="ED13" s="50"/>
      <c r="EE13" s="50"/>
      <c r="EF13" s="50"/>
      <c r="EG13" s="50"/>
      <c r="EH13" s="50"/>
      <c r="EI13" s="50"/>
      <c r="EJ13" s="50"/>
      <c r="EK13" s="50"/>
      <c r="EL13" s="50"/>
      <c r="EM13" s="50"/>
      <c r="EN13" s="50"/>
      <c r="EO13" s="50"/>
      <c r="EP13" s="50"/>
      <c r="EQ13" s="50"/>
      <c r="ER13" s="50"/>
      <c r="ES13" s="50"/>
      <c r="ET13" s="50"/>
      <c r="EU13" s="50"/>
      <c r="EV13" s="50"/>
      <c r="EW13" s="50"/>
      <c r="EX13" s="50"/>
      <c r="EY13" s="50"/>
      <c r="EZ13" s="50"/>
      <c r="FA13" s="50"/>
      <c r="FB13" s="50"/>
      <c r="FC13" s="50"/>
      <c r="FD13" s="50"/>
      <c r="FE13" s="50"/>
      <c r="FF13" s="50"/>
      <c r="FG13" s="50"/>
      <c r="FH13" s="50"/>
      <c r="FI13" s="50"/>
      <c r="FJ13" s="50"/>
      <c r="FK13" s="50"/>
      <c r="FL13" s="50"/>
      <c r="FM13" s="50"/>
      <c r="FN13" s="50"/>
      <c r="FO13" s="50"/>
      <c r="FP13" s="50"/>
      <c r="FQ13" s="50"/>
      <c r="FR13" s="50"/>
      <c r="FS13" s="50"/>
      <c r="FT13" s="50"/>
      <c r="FU13" s="50"/>
      <c r="FV13" s="50"/>
      <c r="FW13" s="50"/>
      <c r="FX13" s="50"/>
      <c r="FY13" s="50"/>
      <c r="FZ13" s="50"/>
      <c r="GA13" s="50"/>
      <c r="GB13" s="50"/>
      <c r="GC13" s="50"/>
      <c r="GD13" s="50"/>
      <c r="GE13" s="50"/>
      <c r="GF13" s="50"/>
      <c r="GG13" s="50"/>
      <c r="GH13" s="50"/>
      <c r="GI13" s="50"/>
      <c r="GJ13" s="50"/>
      <c r="GK13" s="50"/>
      <c r="GL13" s="50"/>
      <c r="GM13" s="50"/>
      <c r="GN13" s="50"/>
      <c r="GO13" s="50"/>
      <c r="GP13" s="50"/>
      <c r="GQ13" s="50"/>
      <c r="GR13" s="50"/>
      <c r="GS13" s="50"/>
      <c r="GT13" s="50"/>
      <c r="GU13" s="50"/>
      <c r="GV13" s="50"/>
      <c r="GW13" s="50"/>
      <c r="GX13" s="50"/>
      <c r="GY13" s="50"/>
      <c r="GZ13" s="50"/>
      <c r="HA13" s="50"/>
      <c r="HB13" s="50"/>
      <c r="HC13" s="50"/>
      <c r="HD13" s="50"/>
      <c r="HE13" s="50"/>
      <c r="HF13" s="50"/>
      <c r="HG13" s="50"/>
      <c r="HH13" s="50"/>
      <c r="HI13" s="50"/>
      <c r="HJ13" s="50"/>
      <c r="HK13" s="50"/>
      <c r="HL13" s="50"/>
      <c r="HM13" s="50"/>
      <c r="HN13" s="50"/>
      <c r="HO13" s="50"/>
      <c r="HP13" s="50"/>
      <c r="HQ13" s="50"/>
      <c r="HR13" s="50"/>
      <c r="HS13" s="50"/>
      <c r="HT13" s="50"/>
      <c r="HU13" s="50"/>
      <c r="HV13" s="50"/>
      <c r="HW13" s="50"/>
      <c r="HX13" s="50"/>
      <c r="HY13" s="50"/>
      <c r="HZ13" s="50"/>
      <c r="IA13" s="50"/>
      <c r="IB13" s="50"/>
      <c r="IC13" s="50"/>
      <c r="ID13" s="50"/>
      <c r="IE13" s="50"/>
      <c r="IF13" s="50"/>
      <c r="IG13" s="50"/>
      <c r="IH13" s="50"/>
      <c r="II13" s="50"/>
      <c r="IJ13" s="50"/>
      <c r="IK13" s="50"/>
      <c r="IL13" s="50"/>
      <c r="IM13" s="50"/>
      <c r="IN13" s="50"/>
      <c r="IO13" s="50"/>
      <c r="IP13" s="50"/>
      <c r="IQ13" s="50"/>
      <c r="IR13" s="50"/>
      <c r="IS13" s="50"/>
      <c r="IT13" s="50"/>
      <c r="IU13" s="50"/>
      <c r="IV13" s="50"/>
      <c r="IW13" s="50"/>
    </row>
    <row r="14" spans="2:257" s="44" customFormat="1" ht="38.25">
      <c r="B14" s="48">
        <v>6</v>
      </c>
      <c r="C14" s="94" t="s">
        <v>199</v>
      </c>
      <c r="D14" s="95" t="s">
        <v>200</v>
      </c>
      <c r="E14" s="95" t="s">
        <v>201</v>
      </c>
      <c r="F14" s="94"/>
      <c r="G14" s="94" t="s">
        <v>412</v>
      </c>
      <c r="H14" s="96"/>
      <c r="I14" s="96"/>
      <c r="J14" s="97"/>
      <c r="K14" s="96"/>
      <c r="L14" s="96"/>
      <c r="M14" s="96">
        <v>2005</v>
      </c>
      <c r="N14" s="96"/>
      <c r="O14" s="98"/>
      <c r="P14" s="96"/>
      <c r="Q14" s="98"/>
      <c r="R14" s="59" t="s">
        <v>384</v>
      </c>
      <c r="S14" s="59" t="s">
        <v>385</v>
      </c>
      <c r="T14" s="59"/>
      <c r="U14" s="59"/>
      <c r="X14" s="50"/>
      <c r="Y14" s="50"/>
      <c r="Z14" s="50"/>
      <c r="AA14" s="50"/>
      <c r="AB14" s="50"/>
      <c r="AC14" s="50"/>
      <c r="AD14" s="50"/>
      <c r="AE14" s="50"/>
      <c r="AF14" s="50"/>
      <c r="AG14" s="50"/>
      <c r="AH14" s="50"/>
      <c r="AI14" s="50"/>
      <c r="AJ14" s="50"/>
      <c r="AK14" s="50"/>
      <c r="AL14" s="50"/>
      <c r="AM14" s="50"/>
      <c r="AN14" s="50"/>
      <c r="AO14" s="50"/>
      <c r="AP14" s="50"/>
      <c r="AQ14" s="50"/>
      <c r="AR14" s="50"/>
      <c r="AS14" s="50"/>
      <c r="AT14" s="50"/>
      <c r="AU14" s="50"/>
      <c r="AV14" s="50"/>
      <c r="AW14" s="50"/>
      <c r="AX14" s="50"/>
      <c r="AY14" s="50"/>
      <c r="AZ14" s="50"/>
      <c r="BA14" s="50"/>
      <c r="BB14" s="50"/>
      <c r="BC14" s="50"/>
      <c r="BD14" s="50"/>
      <c r="BE14" s="50"/>
      <c r="BF14" s="50"/>
      <c r="BG14" s="50"/>
      <c r="BH14" s="50"/>
      <c r="BI14" s="50"/>
      <c r="BJ14" s="50"/>
      <c r="BK14" s="50"/>
      <c r="BL14" s="50"/>
      <c r="BM14" s="50"/>
      <c r="BN14" s="50"/>
      <c r="BO14" s="50"/>
      <c r="BP14" s="50"/>
      <c r="BQ14" s="50"/>
      <c r="BR14" s="50"/>
      <c r="BS14" s="50"/>
      <c r="BT14" s="50"/>
      <c r="BU14" s="50"/>
      <c r="BV14" s="50"/>
      <c r="BW14" s="50"/>
      <c r="BX14" s="50"/>
      <c r="BY14" s="50"/>
      <c r="BZ14" s="50"/>
      <c r="CA14" s="50"/>
      <c r="CB14" s="50"/>
      <c r="CC14" s="50"/>
      <c r="CD14" s="50"/>
      <c r="CE14" s="50"/>
      <c r="CF14" s="50"/>
      <c r="CG14" s="50"/>
      <c r="CH14" s="50"/>
      <c r="CI14" s="50"/>
      <c r="CJ14" s="50"/>
      <c r="CK14" s="50"/>
      <c r="CL14" s="50"/>
      <c r="CM14" s="50"/>
      <c r="CN14" s="50"/>
      <c r="CO14" s="50"/>
      <c r="CP14" s="50"/>
      <c r="CQ14" s="50"/>
      <c r="CR14" s="50"/>
      <c r="CS14" s="50"/>
      <c r="CT14" s="50"/>
      <c r="CU14" s="50"/>
      <c r="CV14" s="50"/>
      <c r="CW14" s="50"/>
      <c r="CX14" s="50"/>
      <c r="CY14" s="50"/>
      <c r="CZ14" s="50"/>
      <c r="DA14" s="50"/>
      <c r="DB14" s="50"/>
      <c r="DC14" s="50"/>
      <c r="DD14" s="50"/>
      <c r="DE14" s="50"/>
      <c r="DF14" s="50"/>
      <c r="DG14" s="50"/>
      <c r="DH14" s="50"/>
      <c r="DI14" s="50"/>
      <c r="DJ14" s="50"/>
      <c r="DK14" s="50"/>
      <c r="DL14" s="50"/>
      <c r="DM14" s="50"/>
      <c r="DN14" s="50"/>
      <c r="DO14" s="50"/>
      <c r="DP14" s="50"/>
      <c r="DQ14" s="50"/>
      <c r="DR14" s="50"/>
      <c r="DS14" s="50"/>
      <c r="DT14" s="50"/>
      <c r="DU14" s="50"/>
      <c r="DV14" s="50"/>
      <c r="DW14" s="50"/>
      <c r="DX14" s="50"/>
      <c r="DY14" s="50"/>
      <c r="DZ14" s="50"/>
      <c r="EA14" s="50"/>
      <c r="EB14" s="50"/>
      <c r="EC14" s="50"/>
      <c r="ED14" s="50"/>
      <c r="EE14" s="50"/>
      <c r="EF14" s="50"/>
      <c r="EG14" s="50"/>
      <c r="EH14" s="50"/>
      <c r="EI14" s="50"/>
      <c r="EJ14" s="50"/>
      <c r="EK14" s="50"/>
      <c r="EL14" s="50"/>
      <c r="EM14" s="50"/>
      <c r="EN14" s="50"/>
      <c r="EO14" s="50"/>
      <c r="EP14" s="50"/>
      <c r="EQ14" s="50"/>
      <c r="ER14" s="50"/>
      <c r="ES14" s="50"/>
      <c r="ET14" s="50"/>
      <c r="EU14" s="50"/>
      <c r="EV14" s="50"/>
      <c r="EW14" s="50"/>
      <c r="EX14" s="50"/>
      <c r="EY14" s="50"/>
      <c r="EZ14" s="50"/>
      <c r="FA14" s="50"/>
      <c r="FB14" s="50"/>
      <c r="FC14" s="50"/>
      <c r="FD14" s="50"/>
      <c r="FE14" s="50"/>
      <c r="FF14" s="50"/>
      <c r="FG14" s="50"/>
      <c r="FH14" s="50"/>
      <c r="FI14" s="50"/>
      <c r="FJ14" s="50"/>
      <c r="FK14" s="50"/>
      <c r="FL14" s="50"/>
      <c r="FM14" s="50"/>
      <c r="FN14" s="50"/>
      <c r="FO14" s="50"/>
      <c r="FP14" s="50"/>
      <c r="FQ14" s="50"/>
      <c r="FR14" s="50"/>
      <c r="FS14" s="50"/>
      <c r="FT14" s="50"/>
      <c r="FU14" s="50"/>
      <c r="FV14" s="50"/>
      <c r="FW14" s="50"/>
      <c r="FX14" s="50"/>
      <c r="FY14" s="50"/>
      <c r="FZ14" s="50"/>
      <c r="GA14" s="50"/>
      <c r="GB14" s="50"/>
      <c r="GC14" s="50"/>
      <c r="GD14" s="50"/>
      <c r="GE14" s="50"/>
      <c r="GF14" s="50"/>
      <c r="GG14" s="50"/>
      <c r="GH14" s="50"/>
      <c r="GI14" s="50"/>
      <c r="GJ14" s="50"/>
      <c r="GK14" s="50"/>
      <c r="GL14" s="50"/>
      <c r="GM14" s="50"/>
      <c r="GN14" s="50"/>
      <c r="GO14" s="50"/>
      <c r="GP14" s="50"/>
      <c r="GQ14" s="50"/>
      <c r="GR14" s="50"/>
      <c r="GS14" s="50"/>
      <c r="GT14" s="50"/>
      <c r="GU14" s="50"/>
      <c r="GV14" s="50"/>
      <c r="GW14" s="50"/>
      <c r="GX14" s="50"/>
      <c r="GY14" s="50"/>
      <c r="GZ14" s="50"/>
      <c r="HA14" s="50"/>
      <c r="HB14" s="50"/>
      <c r="HC14" s="50"/>
      <c r="HD14" s="50"/>
      <c r="HE14" s="50"/>
      <c r="HF14" s="50"/>
      <c r="HG14" s="50"/>
      <c r="HH14" s="50"/>
      <c r="HI14" s="50"/>
      <c r="HJ14" s="50"/>
      <c r="HK14" s="50"/>
      <c r="HL14" s="50"/>
      <c r="HM14" s="50"/>
      <c r="HN14" s="50"/>
      <c r="HO14" s="50"/>
      <c r="HP14" s="50"/>
      <c r="HQ14" s="50"/>
      <c r="HR14" s="50"/>
      <c r="HS14" s="50"/>
      <c r="HT14" s="50"/>
      <c r="HU14" s="50"/>
      <c r="HV14" s="50"/>
      <c r="HW14" s="50"/>
      <c r="HX14" s="50"/>
      <c r="HY14" s="50"/>
      <c r="HZ14" s="50"/>
      <c r="IA14" s="50"/>
      <c r="IB14" s="50"/>
      <c r="IC14" s="50"/>
      <c r="ID14" s="50"/>
      <c r="IE14" s="50"/>
      <c r="IF14" s="50"/>
      <c r="IG14" s="50"/>
      <c r="IH14" s="50"/>
      <c r="II14" s="50"/>
      <c r="IJ14" s="50"/>
      <c r="IK14" s="50"/>
      <c r="IL14" s="50"/>
      <c r="IM14" s="50"/>
      <c r="IN14" s="50"/>
      <c r="IO14" s="50"/>
      <c r="IP14" s="50"/>
      <c r="IQ14" s="50"/>
      <c r="IR14" s="50"/>
      <c r="IS14" s="50"/>
      <c r="IT14" s="50"/>
      <c r="IU14" s="50"/>
      <c r="IV14" s="50"/>
      <c r="IW14" s="50"/>
    </row>
    <row r="15" spans="2:257" s="2" customFormat="1" ht="12.75" customHeight="1">
      <c r="B15" s="163" t="s">
        <v>202</v>
      </c>
      <c r="C15" s="163"/>
      <c r="D15" s="163"/>
      <c r="E15" s="163"/>
      <c r="F15" s="163"/>
      <c r="G15" s="163"/>
      <c r="H15" s="163"/>
      <c r="I15" s="163"/>
      <c r="J15" s="163"/>
      <c r="K15" s="163"/>
      <c r="L15" s="163"/>
      <c r="M15" s="163"/>
      <c r="N15" s="163"/>
      <c r="O15" s="163"/>
      <c r="P15" s="163"/>
      <c r="Q15" s="163"/>
      <c r="R15" s="163"/>
      <c r="S15" s="163"/>
      <c r="T15" s="163"/>
      <c r="U15" s="163"/>
      <c r="V15" s="5"/>
    </row>
    <row r="16" spans="2:257" s="44" customFormat="1" ht="38.25">
      <c r="B16" s="48">
        <v>7</v>
      </c>
      <c r="C16" s="94" t="s">
        <v>203</v>
      </c>
      <c r="D16" s="94" t="s">
        <v>204</v>
      </c>
      <c r="E16" s="94" t="s">
        <v>205</v>
      </c>
      <c r="F16" s="94" t="s">
        <v>206</v>
      </c>
      <c r="G16" s="94" t="s">
        <v>402</v>
      </c>
      <c r="H16" s="96">
        <v>5616</v>
      </c>
      <c r="I16" s="96"/>
      <c r="J16" s="97" t="s">
        <v>208</v>
      </c>
      <c r="K16" s="96"/>
      <c r="L16" s="114" t="s">
        <v>213</v>
      </c>
      <c r="M16" s="96">
        <v>1968</v>
      </c>
      <c r="N16" s="96"/>
      <c r="O16" s="98"/>
      <c r="P16" s="96"/>
      <c r="Q16" s="98"/>
      <c r="R16" s="59" t="s">
        <v>386</v>
      </c>
      <c r="S16" s="59" t="s">
        <v>387</v>
      </c>
      <c r="T16" s="99"/>
      <c r="U16" s="99"/>
      <c r="X16" s="50"/>
      <c r="Y16" s="50"/>
      <c r="Z16" s="50"/>
      <c r="AA16" s="50"/>
      <c r="AB16" s="50"/>
      <c r="AC16" s="50"/>
      <c r="AD16" s="50"/>
      <c r="AE16" s="50"/>
      <c r="AF16" s="50"/>
      <c r="AG16" s="50"/>
      <c r="AH16" s="50"/>
      <c r="AI16" s="50"/>
      <c r="AJ16" s="50"/>
      <c r="AK16" s="50"/>
      <c r="AL16" s="50"/>
      <c r="AM16" s="50"/>
      <c r="AN16" s="50"/>
      <c r="AO16" s="50"/>
      <c r="AP16" s="50"/>
      <c r="AQ16" s="50"/>
      <c r="AR16" s="50"/>
      <c r="AS16" s="50"/>
      <c r="AT16" s="50"/>
      <c r="AU16" s="50"/>
      <c r="AV16" s="50"/>
      <c r="AW16" s="50"/>
      <c r="AX16" s="50"/>
      <c r="AY16" s="50"/>
      <c r="AZ16" s="50"/>
      <c r="BA16" s="50"/>
      <c r="BB16" s="50"/>
      <c r="BC16" s="50"/>
      <c r="BD16" s="50"/>
      <c r="BE16" s="50"/>
      <c r="BF16" s="50"/>
      <c r="BG16" s="50"/>
      <c r="BH16" s="50"/>
      <c r="BI16" s="50"/>
      <c r="BJ16" s="50"/>
      <c r="BK16" s="50"/>
      <c r="BL16" s="50"/>
      <c r="BM16" s="50"/>
      <c r="BN16" s="50"/>
      <c r="BO16" s="50"/>
      <c r="BP16" s="50"/>
      <c r="BQ16" s="50"/>
      <c r="BR16" s="50"/>
      <c r="BS16" s="50"/>
      <c r="BT16" s="50"/>
      <c r="BU16" s="50"/>
      <c r="BV16" s="50"/>
      <c r="BW16" s="50"/>
      <c r="BX16" s="50"/>
      <c r="BY16" s="50"/>
      <c r="BZ16" s="50"/>
      <c r="CA16" s="50"/>
      <c r="CB16" s="50"/>
      <c r="CC16" s="50"/>
      <c r="CD16" s="50"/>
      <c r="CE16" s="50"/>
      <c r="CF16" s="50"/>
      <c r="CG16" s="50"/>
      <c r="CH16" s="50"/>
      <c r="CI16" s="50"/>
      <c r="CJ16" s="50"/>
      <c r="CK16" s="50"/>
      <c r="CL16" s="50"/>
      <c r="CM16" s="50"/>
      <c r="CN16" s="50"/>
      <c r="CO16" s="50"/>
      <c r="CP16" s="50"/>
      <c r="CQ16" s="50"/>
      <c r="CR16" s="50"/>
      <c r="CS16" s="50"/>
      <c r="CT16" s="50"/>
      <c r="CU16" s="50"/>
      <c r="CV16" s="50"/>
      <c r="CW16" s="50"/>
      <c r="CX16" s="50"/>
      <c r="CY16" s="50"/>
      <c r="CZ16" s="50"/>
      <c r="DA16" s="50"/>
      <c r="DB16" s="50"/>
      <c r="DC16" s="50"/>
      <c r="DD16" s="50"/>
      <c r="DE16" s="50"/>
      <c r="DF16" s="50"/>
      <c r="DG16" s="50"/>
      <c r="DH16" s="50"/>
      <c r="DI16" s="50"/>
      <c r="DJ16" s="50"/>
      <c r="DK16" s="50"/>
      <c r="DL16" s="50"/>
      <c r="DM16" s="50"/>
      <c r="DN16" s="50"/>
      <c r="DO16" s="50"/>
      <c r="DP16" s="50"/>
      <c r="DQ16" s="50"/>
      <c r="DR16" s="50"/>
      <c r="DS16" s="50"/>
      <c r="DT16" s="50"/>
      <c r="DU16" s="50"/>
      <c r="DV16" s="50"/>
      <c r="DW16" s="50"/>
      <c r="DX16" s="50"/>
      <c r="DY16" s="50"/>
      <c r="DZ16" s="50"/>
      <c r="EA16" s="50"/>
      <c r="EB16" s="50"/>
      <c r="EC16" s="50"/>
      <c r="ED16" s="50"/>
      <c r="EE16" s="50"/>
      <c r="EF16" s="50"/>
      <c r="EG16" s="50"/>
      <c r="EH16" s="50"/>
      <c r="EI16" s="50"/>
      <c r="EJ16" s="50"/>
      <c r="EK16" s="50"/>
      <c r="EL16" s="50"/>
      <c r="EM16" s="50"/>
      <c r="EN16" s="50"/>
      <c r="EO16" s="50"/>
      <c r="EP16" s="50"/>
      <c r="EQ16" s="50"/>
      <c r="ER16" s="50"/>
      <c r="ES16" s="50"/>
      <c r="ET16" s="50"/>
      <c r="EU16" s="50"/>
      <c r="EV16" s="50"/>
      <c r="EW16" s="50"/>
      <c r="EX16" s="50"/>
      <c r="EY16" s="50"/>
      <c r="EZ16" s="50"/>
      <c r="FA16" s="50"/>
      <c r="FB16" s="50"/>
      <c r="FC16" s="50"/>
      <c r="FD16" s="50"/>
      <c r="FE16" s="50"/>
      <c r="FF16" s="50"/>
      <c r="FG16" s="50"/>
      <c r="FH16" s="50"/>
      <c r="FI16" s="50"/>
      <c r="FJ16" s="50"/>
      <c r="FK16" s="50"/>
      <c r="FL16" s="50"/>
      <c r="FM16" s="50"/>
      <c r="FN16" s="50"/>
      <c r="FO16" s="50"/>
      <c r="FP16" s="50"/>
      <c r="FQ16" s="50"/>
      <c r="FR16" s="50"/>
      <c r="FS16" s="50"/>
      <c r="FT16" s="50"/>
      <c r="FU16" s="50"/>
      <c r="FV16" s="50"/>
      <c r="FW16" s="50"/>
      <c r="FX16" s="50"/>
      <c r="FY16" s="50"/>
      <c r="FZ16" s="50"/>
      <c r="GA16" s="50"/>
      <c r="GB16" s="50"/>
      <c r="GC16" s="50"/>
      <c r="GD16" s="50"/>
      <c r="GE16" s="50"/>
      <c r="GF16" s="50"/>
      <c r="GG16" s="50"/>
      <c r="GH16" s="50"/>
      <c r="GI16" s="50"/>
      <c r="GJ16" s="50"/>
      <c r="GK16" s="50"/>
      <c r="GL16" s="50"/>
      <c r="GM16" s="50"/>
      <c r="GN16" s="50"/>
      <c r="GO16" s="50"/>
      <c r="GP16" s="50"/>
      <c r="GQ16" s="50"/>
      <c r="GR16" s="50"/>
      <c r="GS16" s="50"/>
      <c r="GT16" s="50"/>
      <c r="GU16" s="50"/>
      <c r="GV16" s="50"/>
      <c r="GW16" s="50"/>
      <c r="GX16" s="50"/>
      <c r="GY16" s="50"/>
      <c r="GZ16" s="50"/>
      <c r="HA16" s="50"/>
      <c r="HB16" s="50"/>
      <c r="HC16" s="50"/>
      <c r="HD16" s="50"/>
      <c r="HE16" s="50"/>
      <c r="HF16" s="50"/>
      <c r="HG16" s="50"/>
      <c r="HH16" s="50"/>
      <c r="HI16" s="50"/>
      <c r="HJ16" s="50"/>
      <c r="HK16" s="50"/>
      <c r="HL16" s="50"/>
      <c r="HM16" s="50"/>
      <c r="HN16" s="50"/>
      <c r="HO16" s="50"/>
      <c r="HP16" s="50"/>
      <c r="HQ16" s="50"/>
      <c r="HR16" s="50"/>
      <c r="HS16" s="50"/>
      <c r="HT16" s="50"/>
      <c r="HU16" s="50"/>
      <c r="HV16" s="50"/>
      <c r="HW16" s="50"/>
      <c r="HX16" s="50"/>
      <c r="HY16" s="50"/>
      <c r="HZ16" s="50"/>
      <c r="IA16" s="50"/>
      <c r="IB16" s="50"/>
      <c r="IC16" s="50"/>
      <c r="ID16" s="50"/>
      <c r="IE16" s="50"/>
      <c r="IF16" s="50"/>
      <c r="IG16" s="50"/>
      <c r="IH16" s="50"/>
      <c r="II16" s="50"/>
      <c r="IJ16" s="50"/>
      <c r="IK16" s="50"/>
      <c r="IL16" s="50"/>
      <c r="IM16" s="50"/>
      <c r="IN16" s="50"/>
      <c r="IO16" s="50"/>
      <c r="IP16" s="50"/>
      <c r="IQ16" s="50"/>
      <c r="IR16" s="50"/>
      <c r="IS16" s="50"/>
      <c r="IT16" s="50"/>
      <c r="IU16" s="50"/>
      <c r="IV16" s="50"/>
      <c r="IW16" s="50"/>
    </row>
    <row r="17" spans="2:257" ht="38.25">
      <c r="B17" s="48">
        <v>8</v>
      </c>
      <c r="C17" s="94" t="s">
        <v>221</v>
      </c>
      <c r="D17" s="94" t="s">
        <v>233</v>
      </c>
      <c r="E17" s="95" t="s">
        <v>238</v>
      </c>
      <c r="F17" s="94" t="s">
        <v>234</v>
      </c>
      <c r="G17" s="94" t="s">
        <v>402</v>
      </c>
      <c r="H17" s="96">
        <v>11100</v>
      </c>
      <c r="I17" s="96"/>
      <c r="J17" s="97" t="s">
        <v>235</v>
      </c>
      <c r="K17" s="96"/>
      <c r="L17" s="94" t="s">
        <v>236</v>
      </c>
      <c r="M17" s="96">
        <v>1974</v>
      </c>
      <c r="N17" s="96"/>
      <c r="O17" s="98"/>
      <c r="P17" s="59"/>
      <c r="Q17" s="59"/>
      <c r="R17" s="59" t="s">
        <v>388</v>
      </c>
      <c r="S17" s="59" t="s">
        <v>389</v>
      </c>
      <c r="T17" s="99"/>
      <c r="U17" s="99"/>
    </row>
    <row r="18" spans="2:257" ht="38.25">
      <c r="B18" s="48">
        <v>9</v>
      </c>
      <c r="C18" s="94" t="s">
        <v>228</v>
      </c>
      <c r="D18" s="94" t="s">
        <v>244</v>
      </c>
      <c r="E18" s="95" t="s">
        <v>245</v>
      </c>
      <c r="F18" s="94" t="s">
        <v>246</v>
      </c>
      <c r="G18" s="94" t="s">
        <v>402</v>
      </c>
      <c r="H18" s="96">
        <v>6842</v>
      </c>
      <c r="I18" s="96"/>
      <c r="J18" s="97" t="s">
        <v>247</v>
      </c>
      <c r="K18" s="96"/>
      <c r="L18" s="94" t="s">
        <v>248</v>
      </c>
      <c r="M18" s="96">
        <v>1983</v>
      </c>
      <c r="N18" s="96"/>
      <c r="O18" s="98"/>
      <c r="P18" s="96"/>
      <c r="Q18" s="98"/>
      <c r="R18" s="59" t="s">
        <v>390</v>
      </c>
      <c r="S18" s="59" t="s">
        <v>391</v>
      </c>
      <c r="T18" s="99"/>
      <c r="U18" s="99"/>
    </row>
    <row r="19" spans="2:257" ht="38.25">
      <c r="B19" s="48">
        <v>10</v>
      </c>
      <c r="C19" s="94" t="s">
        <v>228</v>
      </c>
      <c r="D19" s="94" t="s">
        <v>249</v>
      </c>
      <c r="E19" s="94">
        <v>130207</v>
      </c>
      <c r="F19" s="94" t="s">
        <v>250</v>
      </c>
      <c r="G19" s="94" t="s">
        <v>402</v>
      </c>
      <c r="H19" s="96">
        <v>4680</v>
      </c>
      <c r="I19" s="96"/>
      <c r="J19" s="97" t="s">
        <v>251</v>
      </c>
      <c r="K19" s="96"/>
      <c r="L19" s="94" t="s">
        <v>252</v>
      </c>
      <c r="M19" s="96">
        <v>1973</v>
      </c>
      <c r="N19" s="96"/>
      <c r="O19" s="98"/>
      <c r="P19" s="96"/>
      <c r="Q19" s="98"/>
      <c r="R19" s="59" t="s">
        <v>388</v>
      </c>
      <c r="S19" s="59" t="s">
        <v>389</v>
      </c>
      <c r="T19" s="99"/>
      <c r="U19" s="99"/>
    </row>
    <row r="20" spans="2:257" ht="38.25">
      <c r="B20" s="48">
        <v>11</v>
      </c>
      <c r="C20" s="94" t="s">
        <v>253</v>
      </c>
      <c r="D20" s="94" t="s">
        <v>254</v>
      </c>
      <c r="E20" s="94" t="s">
        <v>404</v>
      </c>
      <c r="F20" s="94" t="s">
        <v>255</v>
      </c>
      <c r="G20" s="94" t="s">
        <v>177</v>
      </c>
      <c r="H20" s="96">
        <v>2461</v>
      </c>
      <c r="I20" s="96"/>
      <c r="J20" s="97" t="s">
        <v>256</v>
      </c>
      <c r="K20" s="96"/>
      <c r="L20" s="96">
        <v>9</v>
      </c>
      <c r="M20" s="96">
        <v>2003</v>
      </c>
      <c r="N20" s="96"/>
      <c r="O20" s="98"/>
      <c r="P20" s="96"/>
      <c r="Q20" s="98"/>
      <c r="R20" s="59" t="s">
        <v>392</v>
      </c>
      <c r="S20" s="59" t="s">
        <v>393</v>
      </c>
      <c r="T20" s="99"/>
      <c r="U20" s="99"/>
    </row>
    <row r="21" spans="2:257" s="2" customFormat="1" ht="12.75" customHeight="1">
      <c r="B21" s="163" t="s">
        <v>209</v>
      </c>
      <c r="C21" s="163"/>
      <c r="D21" s="163"/>
      <c r="E21" s="163"/>
      <c r="F21" s="163"/>
      <c r="G21" s="163"/>
      <c r="H21" s="163"/>
      <c r="I21" s="163"/>
      <c r="J21" s="163"/>
      <c r="K21" s="163"/>
      <c r="L21" s="163"/>
      <c r="M21" s="163"/>
      <c r="N21" s="163"/>
      <c r="O21" s="163"/>
      <c r="P21" s="163"/>
      <c r="Q21" s="163"/>
      <c r="R21" s="163"/>
      <c r="S21" s="163"/>
      <c r="T21" s="163"/>
      <c r="U21" s="163"/>
      <c r="V21" s="5"/>
    </row>
    <row r="22" spans="2:257" ht="38.25">
      <c r="B22" s="48">
        <v>12</v>
      </c>
      <c r="C22" s="94" t="s">
        <v>186</v>
      </c>
      <c r="D22" s="95" t="s">
        <v>187</v>
      </c>
      <c r="E22" s="94" t="s">
        <v>210</v>
      </c>
      <c r="F22" s="94" t="s">
        <v>211</v>
      </c>
      <c r="G22" s="94" t="s">
        <v>402</v>
      </c>
      <c r="H22" s="96">
        <v>2402</v>
      </c>
      <c r="I22" s="96"/>
      <c r="J22" s="97" t="s">
        <v>212</v>
      </c>
      <c r="K22" s="96"/>
      <c r="L22" s="94" t="s">
        <v>214</v>
      </c>
      <c r="M22" s="96">
        <v>2010</v>
      </c>
      <c r="N22" s="96"/>
      <c r="O22" s="98"/>
      <c r="P22" s="96"/>
      <c r="Q22" s="98"/>
      <c r="R22" s="59" t="s">
        <v>394</v>
      </c>
      <c r="S22" s="59" t="s">
        <v>395</v>
      </c>
      <c r="T22" s="59"/>
      <c r="U22" s="59"/>
    </row>
    <row r="23" spans="2:257" s="57" customFormat="1" ht="38.25">
      <c r="B23" s="48">
        <v>13</v>
      </c>
      <c r="C23" s="94" t="s">
        <v>215</v>
      </c>
      <c r="D23" s="94" t="s">
        <v>216</v>
      </c>
      <c r="E23" s="94" t="s">
        <v>217</v>
      </c>
      <c r="F23" s="94" t="s">
        <v>218</v>
      </c>
      <c r="G23" s="94" t="s">
        <v>225</v>
      </c>
      <c r="H23" s="96"/>
      <c r="I23" s="100"/>
      <c r="J23" s="94" t="s">
        <v>219</v>
      </c>
      <c r="K23" s="96"/>
      <c r="L23" s="96">
        <v>370</v>
      </c>
      <c r="M23" s="96">
        <v>2010</v>
      </c>
      <c r="N23" s="96"/>
      <c r="O23" s="98"/>
      <c r="P23" s="96"/>
      <c r="Q23" s="96"/>
      <c r="R23" s="59" t="s">
        <v>396</v>
      </c>
      <c r="S23" s="59" t="s">
        <v>397</v>
      </c>
      <c r="T23" s="59"/>
      <c r="U23" s="59"/>
      <c r="V23" s="58"/>
    </row>
    <row r="24" spans="2:257" s="2" customFormat="1" ht="12.75" customHeight="1">
      <c r="B24" s="163" t="s">
        <v>220</v>
      </c>
      <c r="C24" s="163"/>
      <c r="D24" s="163"/>
      <c r="E24" s="163"/>
      <c r="F24" s="163"/>
      <c r="G24" s="163"/>
      <c r="H24" s="163"/>
      <c r="I24" s="163"/>
      <c r="J24" s="163"/>
      <c r="K24" s="163"/>
      <c r="L24" s="163"/>
      <c r="M24" s="163"/>
      <c r="N24" s="163"/>
      <c r="O24" s="163"/>
      <c r="P24" s="163"/>
      <c r="Q24" s="163"/>
      <c r="R24" s="163"/>
      <c r="S24" s="163"/>
      <c r="T24" s="163"/>
      <c r="U24" s="163"/>
      <c r="V24" s="5"/>
    </row>
    <row r="25" spans="2:257" s="44" customFormat="1" ht="38.25">
      <c r="B25" s="48">
        <v>14</v>
      </c>
      <c r="C25" s="94" t="s">
        <v>221</v>
      </c>
      <c r="D25" s="95" t="s">
        <v>222</v>
      </c>
      <c r="E25" s="95" t="s">
        <v>223</v>
      </c>
      <c r="F25" s="94" t="s">
        <v>224</v>
      </c>
      <c r="G25" s="94" t="s">
        <v>402</v>
      </c>
      <c r="H25" s="96">
        <v>6830</v>
      </c>
      <c r="I25" s="96"/>
      <c r="J25" s="97" t="s">
        <v>226</v>
      </c>
      <c r="K25" s="96"/>
      <c r="L25" s="94" t="s">
        <v>227</v>
      </c>
      <c r="M25" s="96">
        <v>1985</v>
      </c>
      <c r="N25" s="96"/>
      <c r="O25" s="98"/>
      <c r="P25" s="96"/>
      <c r="Q25" s="98"/>
      <c r="R25" s="59" t="s">
        <v>386</v>
      </c>
      <c r="S25" s="59" t="s">
        <v>387</v>
      </c>
      <c r="T25" s="59"/>
      <c r="U25" s="59"/>
      <c r="X25" s="50"/>
      <c r="Y25" s="50"/>
      <c r="Z25" s="50"/>
      <c r="AA25" s="50"/>
      <c r="AB25" s="50"/>
      <c r="AC25" s="50"/>
      <c r="AD25" s="50"/>
      <c r="AE25" s="50"/>
      <c r="AF25" s="50"/>
      <c r="AG25" s="50"/>
      <c r="AH25" s="50"/>
      <c r="AI25" s="50"/>
      <c r="AJ25" s="50"/>
      <c r="AK25" s="50"/>
      <c r="AL25" s="50"/>
      <c r="AM25" s="50"/>
      <c r="AN25" s="50"/>
      <c r="AO25" s="50"/>
      <c r="AP25" s="50"/>
      <c r="AQ25" s="50"/>
      <c r="AR25" s="50"/>
      <c r="AS25" s="50"/>
      <c r="AT25" s="50"/>
      <c r="AU25" s="50"/>
      <c r="AV25" s="50"/>
      <c r="AW25" s="50"/>
      <c r="AX25" s="50"/>
      <c r="AY25" s="50"/>
      <c r="AZ25" s="50"/>
      <c r="BA25" s="50"/>
      <c r="BB25" s="50"/>
      <c r="BC25" s="50"/>
      <c r="BD25" s="50"/>
      <c r="BE25" s="50"/>
      <c r="BF25" s="50"/>
      <c r="BG25" s="50"/>
      <c r="BH25" s="50"/>
      <c r="BI25" s="50"/>
      <c r="BJ25" s="50"/>
      <c r="BK25" s="50"/>
      <c r="BL25" s="50"/>
      <c r="BM25" s="50"/>
      <c r="BN25" s="50"/>
      <c r="BO25" s="50"/>
      <c r="BP25" s="50"/>
      <c r="BQ25" s="50"/>
      <c r="BR25" s="50"/>
      <c r="BS25" s="50"/>
      <c r="BT25" s="50"/>
      <c r="BU25" s="50"/>
      <c r="BV25" s="50"/>
      <c r="BW25" s="50"/>
      <c r="BX25" s="50"/>
      <c r="BY25" s="50"/>
      <c r="BZ25" s="50"/>
      <c r="CA25" s="50"/>
      <c r="CB25" s="50"/>
      <c r="CC25" s="50"/>
      <c r="CD25" s="50"/>
      <c r="CE25" s="50"/>
      <c r="CF25" s="50"/>
      <c r="CG25" s="50"/>
      <c r="CH25" s="50"/>
      <c r="CI25" s="50"/>
      <c r="CJ25" s="50"/>
      <c r="CK25" s="50"/>
      <c r="CL25" s="50"/>
      <c r="CM25" s="50"/>
      <c r="CN25" s="50"/>
      <c r="CO25" s="50"/>
      <c r="CP25" s="50"/>
      <c r="CQ25" s="50"/>
      <c r="CR25" s="50"/>
      <c r="CS25" s="50"/>
      <c r="CT25" s="50"/>
      <c r="CU25" s="50"/>
      <c r="CV25" s="50"/>
      <c r="CW25" s="50"/>
      <c r="CX25" s="50"/>
      <c r="CY25" s="50"/>
      <c r="CZ25" s="50"/>
      <c r="DA25" s="50"/>
      <c r="DB25" s="50"/>
      <c r="DC25" s="50"/>
      <c r="DD25" s="50"/>
      <c r="DE25" s="50"/>
      <c r="DF25" s="50"/>
      <c r="DG25" s="50"/>
      <c r="DH25" s="50"/>
      <c r="DI25" s="50"/>
      <c r="DJ25" s="50"/>
      <c r="DK25" s="50"/>
      <c r="DL25" s="50"/>
      <c r="DM25" s="50"/>
      <c r="DN25" s="50"/>
      <c r="DO25" s="50"/>
      <c r="DP25" s="50"/>
      <c r="DQ25" s="50"/>
      <c r="DR25" s="50"/>
      <c r="DS25" s="50"/>
      <c r="DT25" s="50"/>
      <c r="DU25" s="50"/>
      <c r="DV25" s="50"/>
      <c r="DW25" s="50"/>
      <c r="DX25" s="50"/>
      <c r="DY25" s="50"/>
      <c r="DZ25" s="50"/>
      <c r="EA25" s="50"/>
      <c r="EB25" s="50"/>
      <c r="EC25" s="50"/>
      <c r="ED25" s="50"/>
      <c r="EE25" s="50"/>
      <c r="EF25" s="50"/>
      <c r="EG25" s="50"/>
      <c r="EH25" s="50"/>
      <c r="EI25" s="50"/>
      <c r="EJ25" s="50"/>
      <c r="EK25" s="50"/>
      <c r="EL25" s="50"/>
      <c r="EM25" s="50"/>
      <c r="EN25" s="50"/>
      <c r="EO25" s="50"/>
      <c r="EP25" s="50"/>
      <c r="EQ25" s="50"/>
      <c r="ER25" s="50"/>
      <c r="ES25" s="50"/>
      <c r="ET25" s="50"/>
      <c r="EU25" s="50"/>
      <c r="EV25" s="50"/>
      <c r="EW25" s="50"/>
      <c r="EX25" s="50"/>
      <c r="EY25" s="50"/>
      <c r="EZ25" s="50"/>
      <c r="FA25" s="50"/>
      <c r="FB25" s="50"/>
      <c r="FC25" s="50"/>
      <c r="FD25" s="50"/>
      <c r="FE25" s="50"/>
      <c r="FF25" s="50"/>
      <c r="FG25" s="50"/>
      <c r="FH25" s="50"/>
      <c r="FI25" s="50"/>
      <c r="FJ25" s="50"/>
      <c r="FK25" s="50"/>
      <c r="FL25" s="50"/>
      <c r="FM25" s="50"/>
      <c r="FN25" s="50"/>
      <c r="FO25" s="50"/>
      <c r="FP25" s="50"/>
      <c r="FQ25" s="50"/>
      <c r="FR25" s="50"/>
      <c r="FS25" s="50"/>
      <c r="FT25" s="50"/>
      <c r="FU25" s="50"/>
      <c r="FV25" s="50"/>
      <c r="FW25" s="50"/>
      <c r="FX25" s="50"/>
      <c r="FY25" s="50"/>
      <c r="FZ25" s="50"/>
      <c r="GA25" s="50"/>
      <c r="GB25" s="50"/>
      <c r="GC25" s="50"/>
      <c r="GD25" s="50"/>
      <c r="GE25" s="50"/>
      <c r="GF25" s="50"/>
      <c r="GG25" s="50"/>
      <c r="GH25" s="50"/>
      <c r="GI25" s="50"/>
      <c r="GJ25" s="50"/>
      <c r="GK25" s="50"/>
      <c r="GL25" s="50"/>
      <c r="GM25" s="50"/>
      <c r="GN25" s="50"/>
      <c r="GO25" s="50"/>
      <c r="GP25" s="50"/>
      <c r="GQ25" s="50"/>
      <c r="GR25" s="50"/>
      <c r="GS25" s="50"/>
      <c r="GT25" s="50"/>
      <c r="GU25" s="50"/>
      <c r="GV25" s="50"/>
      <c r="GW25" s="50"/>
      <c r="GX25" s="50"/>
      <c r="GY25" s="50"/>
      <c r="GZ25" s="50"/>
      <c r="HA25" s="50"/>
      <c r="HB25" s="50"/>
      <c r="HC25" s="50"/>
      <c r="HD25" s="50"/>
      <c r="HE25" s="50"/>
      <c r="HF25" s="50"/>
      <c r="HG25" s="50"/>
      <c r="HH25" s="50"/>
      <c r="HI25" s="50"/>
      <c r="HJ25" s="50"/>
      <c r="HK25" s="50"/>
      <c r="HL25" s="50"/>
      <c r="HM25" s="50"/>
      <c r="HN25" s="50"/>
      <c r="HO25" s="50"/>
      <c r="HP25" s="50"/>
      <c r="HQ25" s="50"/>
      <c r="HR25" s="50"/>
      <c r="HS25" s="50"/>
      <c r="HT25" s="50"/>
      <c r="HU25" s="50"/>
      <c r="HV25" s="50"/>
      <c r="HW25" s="50"/>
      <c r="HX25" s="50"/>
      <c r="HY25" s="50"/>
      <c r="HZ25" s="50"/>
      <c r="IA25" s="50"/>
      <c r="IB25" s="50"/>
      <c r="IC25" s="50"/>
      <c r="ID25" s="50"/>
      <c r="IE25" s="50"/>
      <c r="IF25" s="50"/>
      <c r="IG25" s="50"/>
      <c r="IH25" s="50"/>
      <c r="II25" s="50"/>
      <c r="IJ25" s="50"/>
      <c r="IK25" s="50"/>
      <c r="IL25" s="50"/>
      <c r="IM25" s="50"/>
      <c r="IN25" s="50"/>
      <c r="IO25" s="50"/>
      <c r="IP25" s="50"/>
      <c r="IQ25" s="50"/>
      <c r="IR25" s="50"/>
      <c r="IS25" s="50"/>
      <c r="IT25" s="50"/>
      <c r="IU25" s="50"/>
      <c r="IV25" s="50"/>
      <c r="IW25" s="50"/>
    </row>
    <row r="26" spans="2:257" s="44" customFormat="1" ht="38.25">
      <c r="B26" s="48">
        <v>15</v>
      </c>
      <c r="C26" s="94" t="s">
        <v>228</v>
      </c>
      <c r="D26" s="95" t="s">
        <v>229</v>
      </c>
      <c r="E26" s="95" t="s">
        <v>230</v>
      </c>
      <c r="F26" s="94" t="s">
        <v>231</v>
      </c>
      <c r="G26" s="94" t="s">
        <v>207</v>
      </c>
      <c r="H26" s="96">
        <v>6840</v>
      </c>
      <c r="I26" s="96"/>
      <c r="J26" s="97" t="s">
        <v>403</v>
      </c>
      <c r="K26" s="96"/>
      <c r="L26" s="94" t="s">
        <v>232</v>
      </c>
      <c r="M26" s="96">
        <v>1978</v>
      </c>
      <c r="N26" s="96"/>
      <c r="O26" s="98"/>
      <c r="P26" s="96"/>
      <c r="Q26" s="98"/>
      <c r="R26" s="59" t="s">
        <v>398</v>
      </c>
      <c r="S26" s="59" t="s">
        <v>399</v>
      </c>
      <c r="T26" s="59"/>
      <c r="U26" s="59"/>
      <c r="X26" s="50"/>
      <c r="Y26" s="50"/>
      <c r="Z26" s="50"/>
      <c r="AA26" s="50"/>
      <c r="AB26" s="50"/>
      <c r="AC26" s="50"/>
      <c r="AD26" s="50"/>
      <c r="AE26" s="50"/>
      <c r="AF26" s="50"/>
      <c r="AG26" s="50"/>
      <c r="AH26" s="50"/>
      <c r="AI26" s="50"/>
      <c r="AJ26" s="50"/>
      <c r="AK26" s="50"/>
      <c r="AL26" s="50"/>
      <c r="AM26" s="50"/>
      <c r="AN26" s="50"/>
      <c r="AO26" s="50"/>
      <c r="AP26" s="50"/>
      <c r="AQ26" s="50"/>
      <c r="AR26" s="50"/>
      <c r="AS26" s="50"/>
      <c r="AT26" s="50"/>
      <c r="AU26" s="50"/>
      <c r="AV26" s="50"/>
      <c r="AW26" s="50"/>
      <c r="AX26" s="50"/>
      <c r="AY26" s="50"/>
      <c r="AZ26" s="50"/>
      <c r="BA26" s="50"/>
      <c r="BB26" s="50"/>
      <c r="BC26" s="50"/>
      <c r="BD26" s="50"/>
      <c r="BE26" s="50"/>
      <c r="BF26" s="50"/>
      <c r="BG26" s="50"/>
      <c r="BH26" s="50"/>
      <c r="BI26" s="50"/>
      <c r="BJ26" s="50"/>
      <c r="BK26" s="50"/>
      <c r="BL26" s="50"/>
      <c r="BM26" s="50"/>
      <c r="BN26" s="50"/>
      <c r="BO26" s="50"/>
      <c r="BP26" s="50"/>
      <c r="BQ26" s="50"/>
      <c r="BR26" s="50"/>
      <c r="BS26" s="50"/>
      <c r="BT26" s="50"/>
      <c r="BU26" s="50"/>
      <c r="BV26" s="50"/>
      <c r="BW26" s="50"/>
      <c r="BX26" s="50"/>
      <c r="BY26" s="50"/>
      <c r="BZ26" s="50"/>
      <c r="CA26" s="50"/>
      <c r="CB26" s="50"/>
      <c r="CC26" s="50"/>
      <c r="CD26" s="50"/>
      <c r="CE26" s="50"/>
      <c r="CF26" s="50"/>
      <c r="CG26" s="50"/>
      <c r="CH26" s="50"/>
      <c r="CI26" s="50"/>
      <c r="CJ26" s="50"/>
      <c r="CK26" s="50"/>
      <c r="CL26" s="50"/>
      <c r="CM26" s="50"/>
      <c r="CN26" s="50"/>
      <c r="CO26" s="50"/>
      <c r="CP26" s="50"/>
      <c r="CQ26" s="50"/>
      <c r="CR26" s="50"/>
      <c r="CS26" s="50"/>
      <c r="CT26" s="50"/>
      <c r="CU26" s="50"/>
      <c r="CV26" s="50"/>
      <c r="CW26" s="50"/>
      <c r="CX26" s="50"/>
      <c r="CY26" s="50"/>
      <c r="CZ26" s="50"/>
      <c r="DA26" s="50"/>
      <c r="DB26" s="50"/>
      <c r="DC26" s="50"/>
      <c r="DD26" s="50"/>
      <c r="DE26" s="50"/>
      <c r="DF26" s="50"/>
      <c r="DG26" s="50"/>
      <c r="DH26" s="50"/>
      <c r="DI26" s="50"/>
      <c r="DJ26" s="50"/>
      <c r="DK26" s="50"/>
      <c r="DL26" s="50"/>
      <c r="DM26" s="50"/>
      <c r="DN26" s="50"/>
      <c r="DO26" s="50"/>
      <c r="DP26" s="50"/>
      <c r="DQ26" s="50"/>
      <c r="DR26" s="50"/>
      <c r="DS26" s="50"/>
      <c r="DT26" s="50"/>
      <c r="DU26" s="50"/>
      <c r="DV26" s="50"/>
      <c r="DW26" s="50"/>
      <c r="DX26" s="50"/>
      <c r="DY26" s="50"/>
      <c r="DZ26" s="50"/>
      <c r="EA26" s="50"/>
      <c r="EB26" s="50"/>
      <c r="EC26" s="50"/>
      <c r="ED26" s="50"/>
      <c r="EE26" s="50"/>
      <c r="EF26" s="50"/>
      <c r="EG26" s="50"/>
      <c r="EH26" s="50"/>
      <c r="EI26" s="50"/>
      <c r="EJ26" s="50"/>
      <c r="EK26" s="50"/>
      <c r="EL26" s="50"/>
      <c r="EM26" s="50"/>
      <c r="EN26" s="50"/>
      <c r="EO26" s="50"/>
      <c r="EP26" s="50"/>
      <c r="EQ26" s="50"/>
      <c r="ER26" s="50"/>
      <c r="ES26" s="50"/>
      <c r="ET26" s="50"/>
      <c r="EU26" s="50"/>
      <c r="EV26" s="50"/>
      <c r="EW26" s="50"/>
      <c r="EX26" s="50"/>
      <c r="EY26" s="50"/>
      <c r="EZ26" s="50"/>
      <c r="FA26" s="50"/>
      <c r="FB26" s="50"/>
      <c r="FC26" s="50"/>
      <c r="FD26" s="50"/>
      <c r="FE26" s="50"/>
      <c r="FF26" s="50"/>
      <c r="FG26" s="50"/>
      <c r="FH26" s="50"/>
      <c r="FI26" s="50"/>
      <c r="FJ26" s="50"/>
      <c r="FK26" s="50"/>
      <c r="FL26" s="50"/>
      <c r="FM26" s="50"/>
      <c r="FN26" s="50"/>
      <c r="FO26" s="50"/>
      <c r="FP26" s="50"/>
      <c r="FQ26" s="50"/>
      <c r="FR26" s="50"/>
      <c r="FS26" s="50"/>
      <c r="FT26" s="50"/>
      <c r="FU26" s="50"/>
      <c r="FV26" s="50"/>
      <c r="FW26" s="50"/>
      <c r="FX26" s="50"/>
      <c r="FY26" s="50"/>
      <c r="FZ26" s="50"/>
      <c r="GA26" s="50"/>
      <c r="GB26" s="50"/>
      <c r="GC26" s="50"/>
      <c r="GD26" s="50"/>
      <c r="GE26" s="50"/>
      <c r="GF26" s="50"/>
      <c r="GG26" s="50"/>
      <c r="GH26" s="50"/>
      <c r="GI26" s="50"/>
      <c r="GJ26" s="50"/>
      <c r="GK26" s="50"/>
      <c r="GL26" s="50"/>
      <c r="GM26" s="50"/>
      <c r="GN26" s="50"/>
      <c r="GO26" s="50"/>
      <c r="GP26" s="50"/>
      <c r="GQ26" s="50"/>
      <c r="GR26" s="50"/>
      <c r="GS26" s="50"/>
      <c r="GT26" s="50"/>
      <c r="GU26" s="50"/>
      <c r="GV26" s="50"/>
      <c r="GW26" s="50"/>
      <c r="GX26" s="50"/>
      <c r="GY26" s="50"/>
      <c r="GZ26" s="50"/>
      <c r="HA26" s="50"/>
      <c r="HB26" s="50"/>
      <c r="HC26" s="50"/>
      <c r="HD26" s="50"/>
      <c r="HE26" s="50"/>
      <c r="HF26" s="50"/>
      <c r="HG26" s="50"/>
      <c r="HH26" s="50"/>
      <c r="HI26" s="50"/>
      <c r="HJ26" s="50"/>
      <c r="HK26" s="50"/>
      <c r="HL26" s="50"/>
      <c r="HM26" s="50"/>
      <c r="HN26" s="50"/>
      <c r="HO26" s="50"/>
      <c r="HP26" s="50"/>
      <c r="HQ26" s="50"/>
      <c r="HR26" s="50"/>
      <c r="HS26" s="50"/>
      <c r="HT26" s="50"/>
      <c r="HU26" s="50"/>
      <c r="HV26" s="50"/>
      <c r="HW26" s="50"/>
      <c r="HX26" s="50"/>
      <c r="HY26" s="50"/>
      <c r="HZ26" s="50"/>
      <c r="IA26" s="50"/>
      <c r="IB26" s="50"/>
      <c r="IC26" s="50"/>
      <c r="ID26" s="50"/>
      <c r="IE26" s="50"/>
      <c r="IF26" s="50"/>
      <c r="IG26" s="50"/>
      <c r="IH26" s="50"/>
      <c r="II26" s="50"/>
      <c r="IJ26" s="50"/>
      <c r="IK26" s="50"/>
      <c r="IL26" s="50"/>
      <c r="IM26" s="50"/>
      <c r="IN26" s="50"/>
      <c r="IO26" s="50"/>
      <c r="IP26" s="50"/>
      <c r="IQ26" s="50"/>
      <c r="IR26" s="50"/>
      <c r="IS26" s="50"/>
      <c r="IT26" s="50"/>
      <c r="IU26" s="50"/>
      <c r="IV26" s="50"/>
      <c r="IW26" s="50"/>
    </row>
    <row r="27" spans="2:257" s="2" customFormat="1" ht="12.75" customHeight="1">
      <c r="B27" s="163" t="s">
        <v>237</v>
      </c>
      <c r="C27" s="163"/>
      <c r="D27" s="163"/>
      <c r="E27" s="163"/>
      <c r="F27" s="163"/>
      <c r="G27" s="163"/>
      <c r="H27" s="163"/>
      <c r="I27" s="163"/>
      <c r="J27" s="163"/>
      <c r="K27" s="163"/>
      <c r="L27" s="163"/>
      <c r="M27" s="163"/>
      <c r="N27" s="163"/>
      <c r="O27" s="163"/>
      <c r="P27" s="163"/>
      <c r="Q27" s="163"/>
      <c r="R27" s="163"/>
      <c r="S27" s="163"/>
      <c r="T27" s="163"/>
      <c r="U27" s="163"/>
      <c r="V27" s="5"/>
    </row>
    <row r="28" spans="2:257" s="44" customFormat="1" ht="38.25">
      <c r="B28" s="48">
        <v>16</v>
      </c>
      <c r="C28" s="94" t="s">
        <v>186</v>
      </c>
      <c r="D28" s="95" t="s">
        <v>239</v>
      </c>
      <c r="E28" s="95" t="s">
        <v>240</v>
      </c>
      <c r="F28" s="94" t="s">
        <v>241</v>
      </c>
      <c r="G28" s="94" t="s">
        <v>402</v>
      </c>
      <c r="H28" s="96">
        <v>1998</v>
      </c>
      <c r="I28" s="96"/>
      <c r="J28" s="97" t="s">
        <v>242</v>
      </c>
      <c r="K28" s="96"/>
      <c r="L28" s="94" t="s">
        <v>243</v>
      </c>
      <c r="M28" s="96">
        <v>1997</v>
      </c>
      <c r="N28" s="96"/>
      <c r="O28" s="98"/>
      <c r="P28" s="96"/>
      <c r="Q28" s="98"/>
      <c r="R28" s="59" t="s">
        <v>400</v>
      </c>
      <c r="S28" s="59" t="s">
        <v>401</v>
      </c>
      <c r="T28" s="59"/>
      <c r="U28" s="59"/>
      <c r="X28" s="50"/>
      <c r="Y28" s="50"/>
      <c r="Z28" s="50"/>
      <c r="AA28" s="50"/>
      <c r="AB28" s="50"/>
      <c r="AC28" s="50"/>
      <c r="AD28" s="50"/>
      <c r="AE28" s="50"/>
      <c r="AF28" s="50"/>
      <c r="AG28" s="50"/>
      <c r="AH28" s="50"/>
      <c r="AI28" s="50"/>
      <c r="AJ28" s="50"/>
      <c r="AK28" s="50"/>
      <c r="AL28" s="50"/>
      <c r="AM28" s="50"/>
      <c r="AN28" s="50"/>
      <c r="AO28" s="50"/>
      <c r="AP28" s="50"/>
      <c r="AQ28" s="50"/>
      <c r="AR28" s="50"/>
      <c r="AS28" s="50"/>
      <c r="AT28" s="50"/>
      <c r="AU28" s="50"/>
      <c r="AV28" s="50"/>
      <c r="AW28" s="50"/>
      <c r="AX28" s="50"/>
      <c r="AY28" s="50"/>
      <c r="AZ28" s="50"/>
      <c r="BA28" s="50"/>
      <c r="BB28" s="50"/>
      <c r="BC28" s="50"/>
      <c r="BD28" s="50"/>
      <c r="BE28" s="50"/>
      <c r="BF28" s="50"/>
      <c r="BG28" s="50"/>
      <c r="BH28" s="50"/>
      <c r="BI28" s="50"/>
      <c r="BJ28" s="50"/>
      <c r="BK28" s="50"/>
      <c r="BL28" s="50"/>
      <c r="BM28" s="50"/>
      <c r="BN28" s="50"/>
      <c r="BO28" s="50"/>
      <c r="BP28" s="50"/>
      <c r="BQ28" s="50"/>
      <c r="BR28" s="50"/>
      <c r="BS28" s="50"/>
      <c r="BT28" s="50"/>
      <c r="BU28" s="50"/>
      <c r="BV28" s="50"/>
      <c r="BW28" s="50"/>
      <c r="BX28" s="50"/>
      <c r="BY28" s="50"/>
      <c r="BZ28" s="50"/>
      <c r="CA28" s="50"/>
      <c r="CB28" s="50"/>
      <c r="CC28" s="50"/>
      <c r="CD28" s="50"/>
      <c r="CE28" s="50"/>
      <c r="CF28" s="50"/>
      <c r="CG28" s="50"/>
      <c r="CH28" s="50"/>
      <c r="CI28" s="50"/>
      <c r="CJ28" s="50"/>
      <c r="CK28" s="50"/>
      <c r="CL28" s="50"/>
      <c r="CM28" s="50"/>
      <c r="CN28" s="50"/>
      <c r="CO28" s="50"/>
      <c r="CP28" s="50"/>
      <c r="CQ28" s="50"/>
      <c r="CR28" s="50"/>
      <c r="CS28" s="50"/>
      <c r="CT28" s="50"/>
      <c r="CU28" s="50"/>
      <c r="CV28" s="50"/>
      <c r="CW28" s="50"/>
      <c r="CX28" s="50"/>
      <c r="CY28" s="50"/>
      <c r="CZ28" s="50"/>
      <c r="DA28" s="50"/>
      <c r="DB28" s="50"/>
      <c r="DC28" s="50"/>
      <c r="DD28" s="50"/>
      <c r="DE28" s="50"/>
      <c r="DF28" s="50"/>
      <c r="DG28" s="50"/>
      <c r="DH28" s="50"/>
      <c r="DI28" s="50"/>
      <c r="DJ28" s="50"/>
      <c r="DK28" s="50"/>
      <c r="DL28" s="50"/>
      <c r="DM28" s="50"/>
      <c r="DN28" s="50"/>
      <c r="DO28" s="50"/>
      <c r="DP28" s="50"/>
      <c r="DQ28" s="50"/>
      <c r="DR28" s="50"/>
      <c r="DS28" s="50"/>
      <c r="DT28" s="50"/>
      <c r="DU28" s="50"/>
      <c r="DV28" s="50"/>
      <c r="DW28" s="50"/>
      <c r="DX28" s="50"/>
      <c r="DY28" s="50"/>
      <c r="DZ28" s="50"/>
      <c r="EA28" s="50"/>
      <c r="EB28" s="50"/>
      <c r="EC28" s="50"/>
      <c r="ED28" s="50"/>
      <c r="EE28" s="50"/>
      <c r="EF28" s="50"/>
      <c r="EG28" s="50"/>
      <c r="EH28" s="50"/>
      <c r="EI28" s="50"/>
      <c r="EJ28" s="50"/>
      <c r="EK28" s="50"/>
      <c r="EL28" s="50"/>
      <c r="EM28" s="50"/>
      <c r="EN28" s="50"/>
      <c r="EO28" s="50"/>
      <c r="EP28" s="50"/>
      <c r="EQ28" s="50"/>
      <c r="ER28" s="50"/>
      <c r="ES28" s="50"/>
      <c r="ET28" s="50"/>
      <c r="EU28" s="50"/>
      <c r="EV28" s="50"/>
      <c r="EW28" s="50"/>
      <c r="EX28" s="50"/>
      <c r="EY28" s="50"/>
      <c r="EZ28" s="50"/>
      <c r="FA28" s="50"/>
      <c r="FB28" s="50"/>
      <c r="FC28" s="50"/>
      <c r="FD28" s="50"/>
      <c r="FE28" s="50"/>
      <c r="FF28" s="50"/>
      <c r="FG28" s="50"/>
      <c r="FH28" s="50"/>
      <c r="FI28" s="50"/>
      <c r="FJ28" s="50"/>
      <c r="FK28" s="50"/>
      <c r="FL28" s="50"/>
      <c r="FM28" s="50"/>
      <c r="FN28" s="50"/>
      <c r="FO28" s="50"/>
      <c r="FP28" s="50"/>
      <c r="FQ28" s="50"/>
      <c r="FR28" s="50"/>
      <c r="FS28" s="50"/>
      <c r="FT28" s="50"/>
      <c r="FU28" s="50"/>
      <c r="FV28" s="50"/>
      <c r="FW28" s="50"/>
      <c r="FX28" s="50"/>
      <c r="FY28" s="50"/>
      <c r="FZ28" s="50"/>
      <c r="GA28" s="50"/>
      <c r="GB28" s="50"/>
      <c r="GC28" s="50"/>
      <c r="GD28" s="50"/>
      <c r="GE28" s="50"/>
      <c r="GF28" s="50"/>
      <c r="GG28" s="50"/>
      <c r="GH28" s="50"/>
      <c r="GI28" s="50"/>
      <c r="GJ28" s="50"/>
      <c r="GK28" s="50"/>
      <c r="GL28" s="50"/>
      <c r="GM28" s="50"/>
      <c r="GN28" s="50"/>
      <c r="GO28" s="50"/>
      <c r="GP28" s="50"/>
      <c r="GQ28" s="50"/>
      <c r="GR28" s="50"/>
      <c r="GS28" s="50"/>
      <c r="GT28" s="50"/>
      <c r="GU28" s="50"/>
      <c r="GV28" s="50"/>
      <c r="GW28" s="50"/>
      <c r="GX28" s="50"/>
      <c r="GY28" s="50"/>
      <c r="GZ28" s="50"/>
      <c r="HA28" s="50"/>
      <c r="HB28" s="50"/>
      <c r="HC28" s="50"/>
      <c r="HD28" s="50"/>
      <c r="HE28" s="50"/>
      <c r="HF28" s="50"/>
      <c r="HG28" s="50"/>
      <c r="HH28" s="50"/>
      <c r="HI28" s="50"/>
      <c r="HJ28" s="50"/>
      <c r="HK28" s="50"/>
      <c r="HL28" s="50"/>
      <c r="HM28" s="50"/>
      <c r="HN28" s="50"/>
      <c r="HO28" s="50"/>
      <c r="HP28" s="50"/>
      <c r="HQ28" s="50"/>
      <c r="HR28" s="50"/>
      <c r="HS28" s="50"/>
      <c r="HT28" s="50"/>
      <c r="HU28" s="50"/>
      <c r="HV28" s="50"/>
      <c r="HW28" s="50"/>
      <c r="HX28" s="50"/>
      <c r="HY28" s="50"/>
      <c r="HZ28" s="50"/>
      <c r="IA28" s="50"/>
      <c r="IB28" s="50"/>
      <c r="IC28" s="50"/>
      <c r="ID28" s="50"/>
      <c r="IE28" s="50"/>
      <c r="IF28" s="50"/>
      <c r="IG28" s="50"/>
      <c r="IH28" s="50"/>
      <c r="II28" s="50"/>
      <c r="IJ28" s="50"/>
      <c r="IK28" s="50"/>
      <c r="IL28" s="50"/>
      <c r="IM28" s="50"/>
      <c r="IN28" s="50"/>
      <c r="IO28" s="50"/>
      <c r="IP28" s="50"/>
      <c r="IQ28" s="50"/>
      <c r="IR28" s="50"/>
      <c r="IS28" s="50"/>
      <c r="IT28" s="50"/>
      <c r="IU28" s="50"/>
      <c r="IV28" s="50"/>
      <c r="IW28" s="50"/>
    </row>
    <row r="29" spans="2:257" s="2" customFormat="1" ht="12.75" customHeight="1">
      <c r="B29" s="167" t="s">
        <v>77</v>
      </c>
      <c r="C29" s="167"/>
      <c r="D29" s="167"/>
      <c r="E29" s="167"/>
      <c r="F29" s="167"/>
      <c r="G29" s="167"/>
      <c r="H29" s="167"/>
      <c r="I29" s="167"/>
      <c r="J29" s="167"/>
      <c r="K29" s="167"/>
      <c r="L29" s="167"/>
      <c r="M29" s="167"/>
      <c r="N29" s="167"/>
      <c r="O29" s="167"/>
      <c r="P29" s="167"/>
      <c r="Q29" s="167"/>
      <c r="R29" s="167"/>
      <c r="S29" s="167"/>
      <c r="T29" s="167"/>
      <c r="U29" s="167"/>
      <c r="V29" s="5"/>
    </row>
    <row r="30" spans="2:257" s="44" customFormat="1" ht="15">
      <c r="B30" s="48"/>
      <c r="C30" s="48" t="s">
        <v>48</v>
      </c>
      <c r="D30" s="48"/>
      <c r="E30" s="47"/>
      <c r="F30" s="48"/>
      <c r="G30" s="48"/>
      <c r="H30" s="48"/>
      <c r="I30" s="48"/>
      <c r="J30" s="48"/>
      <c r="K30" s="48"/>
      <c r="L30" s="48"/>
      <c r="M30" s="48"/>
      <c r="N30" s="45"/>
      <c r="O30" s="48"/>
      <c r="P30" s="48"/>
      <c r="Q30" s="48"/>
      <c r="R30" s="49"/>
      <c r="S30" s="49"/>
      <c r="T30" s="49"/>
      <c r="U30" s="49"/>
      <c r="V30" s="50"/>
      <c r="W30" s="50"/>
      <c r="X30" s="50"/>
      <c r="Y30" s="50"/>
      <c r="Z30" s="50"/>
      <c r="AA30" s="50"/>
      <c r="AB30" s="50"/>
      <c r="AC30" s="50"/>
      <c r="AD30" s="50"/>
      <c r="AE30" s="50"/>
      <c r="AF30" s="50"/>
      <c r="AG30" s="50"/>
      <c r="AH30" s="50"/>
      <c r="AI30" s="50"/>
      <c r="AJ30" s="50"/>
      <c r="AK30" s="50"/>
      <c r="AL30" s="50"/>
      <c r="AM30" s="50"/>
      <c r="AN30" s="50"/>
      <c r="AO30" s="50"/>
      <c r="AP30" s="50"/>
      <c r="AQ30" s="50"/>
      <c r="AR30" s="50"/>
      <c r="AS30" s="50"/>
      <c r="AT30" s="50"/>
      <c r="AU30" s="50"/>
      <c r="AV30" s="50"/>
      <c r="AW30" s="50"/>
      <c r="AX30" s="50"/>
      <c r="AY30" s="50"/>
      <c r="AZ30" s="50"/>
      <c r="BA30" s="50"/>
      <c r="BB30" s="50"/>
      <c r="BC30" s="50"/>
      <c r="BD30" s="50"/>
      <c r="BE30" s="50"/>
      <c r="BF30" s="50"/>
      <c r="BG30" s="50"/>
      <c r="BH30" s="50"/>
      <c r="BI30" s="50"/>
      <c r="BJ30" s="50"/>
      <c r="BK30" s="50"/>
      <c r="BL30" s="50"/>
      <c r="BM30" s="50"/>
      <c r="BN30" s="50"/>
      <c r="BO30" s="50"/>
      <c r="BP30" s="50"/>
      <c r="BQ30" s="50"/>
      <c r="BR30" s="50"/>
      <c r="BS30" s="50"/>
      <c r="BT30" s="50"/>
      <c r="BU30" s="50"/>
      <c r="BV30" s="50"/>
      <c r="BW30" s="50"/>
      <c r="BX30" s="50"/>
      <c r="BY30" s="50"/>
      <c r="BZ30" s="50"/>
      <c r="CA30" s="50"/>
      <c r="CB30" s="50"/>
      <c r="CC30" s="50"/>
      <c r="CD30" s="50"/>
      <c r="CE30" s="50"/>
      <c r="CF30" s="50"/>
      <c r="CG30" s="50"/>
      <c r="CH30" s="50"/>
      <c r="CI30" s="50"/>
      <c r="CJ30" s="50"/>
      <c r="CK30" s="50"/>
      <c r="CL30" s="50"/>
      <c r="CM30" s="50"/>
      <c r="CN30" s="50"/>
      <c r="CO30" s="50"/>
      <c r="CP30" s="50"/>
      <c r="CQ30" s="50"/>
      <c r="CR30" s="50"/>
      <c r="CS30" s="50"/>
      <c r="CT30" s="50"/>
      <c r="CU30" s="50"/>
      <c r="CV30" s="50"/>
      <c r="CW30" s="50"/>
      <c r="CX30" s="50"/>
      <c r="CY30" s="50"/>
      <c r="CZ30" s="50"/>
      <c r="DA30" s="50"/>
      <c r="DB30" s="50"/>
      <c r="DC30" s="50"/>
      <c r="DD30" s="50"/>
      <c r="DE30" s="50"/>
      <c r="DF30" s="50"/>
      <c r="DG30" s="50"/>
      <c r="DH30" s="50"/>
      <c r="DI30" s="50"/>
      <c r="DJ30" s="50"/>
      <c r="DK30" s="50"/>
      <c r="DL30" s="50"/>
      <c r="DM30" s="50"/>
      <c r="DN30" s="50"/>
      <c r="DO30" s="50"/>
      <c r="DP30" s="50"/>
      <c r="DQ30" s="50"/>
      <c r="DR30" s="50"/>
      <c r="DS30" s="50"/>
      <c r="DT30" s="50"/>
      <c r="DU30" s="50"/>
      <c r="DV30" s="50"/>
      <c r="DW30" s="50"/>
      <c r="DX30" s="50"/>
      <c r="DY30" s="50"/>
      <c r="DZ30" s="50"/>
      <c r="EA30" s="50"/>
      <c r="EB30" s="50"/>
      <c r="EC30" s="50"/>
      <c r="ED30" s="50"/>
      <c r="EE30" s="50"/>
      <c r="EF30" s="50"/>
      <c r="EG30" s="50"/>
      <c r="EH30" s="50"/>
      <c r="EI30" s="50"/>
      <c r="EJ30" s="50"/>
      <c r="EK30" s="50"/>
      <c r="EL30" s="50"/>
      <c r="EM30" s="50"/>
      <c r="EN30" s="50"/>
      <c r="EO30" s="50"/>
      <c r="EP30" s="50"/>
      <c r="EQ30" s="50"/>
      <c r="ER30" s="50"/>
      <c r="ES30" s="50"/>
      <c r="ET30" s="50"/>
      <c r="EU30" s="50"/>
      <c r="EV30" s="50"/>
      <c r="EW30" s="50"/>
      <c r="EX30" s="50"/>
      <c r="EY30" s="50"/>
      <c r="EZ30" s="50"/>
      <c r="FA30" s="50"/>
      <c r="FB30" s="50"/>
      <c r="FC30" s="50"/>
      <c r="FD30" s="50"/>
      <c r="FE30" s="50"/>
      <c r="FF30" s="50"/>
      <c r="FG30" s="50"/>
      <c r="FH30" s="50"/>
      <c r="FI30" s="50"/>
      <c r="FJ30" s="50"/>
      <c r="FK30" s="50"/>
      <c r="FL30" s="50"/>
      <c r="FM30" s="50"/>
      <c r="FN30" s="50"/>
      <c r="FO30" s="50"/>
      <c r="FP30" s="50"/>
      <c r="FQ30" s="50"/>
      <c r="FR30" s="50"/>
      <c r="FS30" s="50"/>
      <c r="FT30" s="50"/>
      <c r="FU30" s="50"/>
      <c r="FV30" s="50"/>
      <c r="FW30" s="50"/>
      <c r="FX30" s="50"/>
      <c r="FY30" s="50"/>
      <c r="FZ30" s="50"/>
      <c r="GA30" s="50"/>
      <c r="GB30" s="50"/>
      <c r="GC30" s="50"/>
      <c r="GD30" s="50"/>
      <c r="GE30" s="50"/>
      <c r="GF30" s="50"/>
      <c r="GG30" s="50"/>
      <c r="GH30" s="50"/>
      <c r="GI30" s="50"/>
      <c r="GJ30" s="50"/>
      <c r="GK30" s="50"/>
      <c r="GL30" s="50"/>
      <c r="GM30" s="50"/>
      <c r="GN30" s="50"/>
      <c r="GO30" s="50"/>
      <c r="GP30" s="50"/>
      <c r="GQ30" s="50"/>
      <c r="GR30" s="50"/>
      <c r="GS30" s="50"/>
      <c r="GT30" s="50"/>
      <c r="GU30" s="50"/>
      <c r="GV30" s="50"/>
      <c r="GW30" s="50"/>
      <c r="GX30" s="50"/>
      <c r="GY30" s="50"/>
      <c r="GZ30" s="50"/>
      <c r="HA30" s="50"/>
      <c r="HB30" s="50"/>
      <c r="HC30" s="50"/>
      <c r="HD30" s="50"/>
      <c r="HE30" s="50"/>
      <c r="HF30" s="50"/>
      <c r="HG30" s="50"/>
      <c r="HH30" s="50"/>
      <c r="HI30" s="50"/>
      <c r="HJ30" s="50"/>
      <c r="HK30" s="50"/>
      <c r="HL30" s="50"/>
      <c r="HM30" s="50"/>
      <c r="HN30" s="50"/>
      <c r="HO30" s="50"/>
      <c r="HP30" s="50"/>
      <c r="HQ30" s="50"/>
      <c r="HR30" s="50"/>
      <c r="HS30" s="50"/>
      <c r="HT30" s="50"/>
      <c r="HU30" s="50"/>
      <c r="HV30" s="50"/>
      <c r="HW30" s="50"/>
      <c r="HX30" s="50"/>
      <c r="HY30" s="50"/>
      <c r="HZ30" s="50"/>
      <c r="IA30" s="50"/>
      <c r="IB30" s="50"/>
      <c r="IC30" s="50"/>
      <c r="ID30" s="50"/>
      <c r="IE30" s="50"/>
      <c r="IF30" s="50"/>
      <c r="IG30" s="50"/>
      <c r="IH30" s="50"/>
      <c r="II30" s="50"/>
      <c r="IJ30" s="50"/>
      <c r="IK30" s="50"/>
      <c r="IL30" s="50"/>
      <c r="IM30" s="50"/>
      <c r="IN30" s="50"/>
      <c r="IO30" s="50"/>
      <c r="IP30" s="50"/>
      <c r="IQ30" s="50"/>
      <c r="IR30" s="50"/>
      <c r="IS30" s="50"/>
      <c r="IT30" s="50"/>
      <c r="IU30" s="50"/>
      <c r="IV30" s="50"/>
      <c r="IW30" s="50"/>
    </row>
    <row r="31" spans="2:257" s="2" customFormat="1" ht="12.75" customHeight="1">
      <c r="B31" s="167" t="s">
        <v>79</v>
      </c>
      <c r="C31" s="167"/>
      <c r="D31" s="167"/>
      <c r="E31" s="167"/>
      <c r="F31" s="167"/>
      <c r="G31" s="167"/>
      <c r="H31" s="167"/>
      <c r="I31" s="167"/>
      <c r="J31" s="167"/>
      <c r="K31" s="167"/>
      <c r="L31" s="167"/>
      <c r="M31" s="167"/>
      <c r="N31" s="167"/>
      <c r="O31" s="167"/>
      <c r="P31" s="167"/>
      <c r="Q31" s="167"/>
      <c r="R31" s="167"/>
      <c r="S31" s="167"/>
      <c r="T31" s="167"/>
      <c r="U31" s="167"/>
      <c r="V31" s="5"/>
    </row>
    <row r="32" spans="2:257" s="44" customFormat="1" ht="15">
      <c r="B32" s="48"/>
      <c r="C32" s="48" t="s">
        <v>48</v>
      </c>
      <c r="D32" s="48"/>
      <c r="E32" s="47"/>
      <c r="F32" s="48"/>
      <c r="G32" s="48"/>
      <c r="H32" s="48"/>
      <c r="I32" s="48"/>
      <c r="J32" s="48"/>
      <c r="K32" s="48"/>
      <c r="L32" s="48"/>
      <c r="M32" s="48"/>
      <c r="N32" s="45"/>
      <c r="O32" s="48"/>
      <c r="P32" s="48"/>
      <c r="Q32" s="48"/>
      <c r="R32" s="49"/>
      <c r="S32" s="49"/>
      <c r="T32" s="49"/>
      <c r="U32" s="49"/>
      <c r="V32" s="50"/>
      <c r="W32" s="50"/>
      <c r="X32" s="50"/>
      <c r="Y32" s="50"/>
      <c r="Z32" s="50"/>
      <c r="AA32" s="50"/>
      <c r="AB32" s="50"/>
      <c r="AC32" s="50"/>
      <c r="AD32" s="50"/>
      <c r="AE32" s="50"/>
      <c r="AF32" s="50"/>
      <c r="AG32" s="50"/>
      <c r="AH32" s="50"/>
      <c r="AI32" s="50"/>
      <c r="AJ32" s="50"/>
      <c r="AK32" s="50"/>
      <c r="AL32" s="50"/>
      <c r="AM32" s="50"/>
      <c r="AN32" s="50"/>
      <c r="AO32" s="50"/>
      <c r="AP32" s="50"/>
      <c r="AQ32" s="50"/>
      <c r="AR32" s="50"/>
      <c r="AS32" s="50"/>
      <c r="AT32" s="50"/>
      <c r="AU32" s="50"/>
      <c r="AV32" s="50"/>
      <c r="AW32" s="50"/>
      <c r="AX32" s="50"/>
      <c r="AY32" s="50"/>
      <c r="AZ32" s="50"/>
      <c r="BA32" s="50"/>
      <c r="BB32" s="50"/>
      <c r="BC32" s="50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0"/>
      <c r="CD32" s="50"/>
      <c r="CE32" s="50"/>
      <c r="CF32" s="50"/>
      <c r="CG32" s="50"/>
      <c r="CH32" s="50"/>
      <c r="CI32" s="50"/>
      <c r="CJ32" s="50"/>
      <c r="CK32" s="50"/>
      <c r="CL32" s="50"/>
      <c r="CM32" s="50"/>
      <c r="CN32" s="50"/>
      <c r="CO32" s="50"/>
      <c r="CP32" s="50"/>
      <c r="CQ32" s="50"/>
      <c r="CR32" s="50"/>
      <c r="CS32" s="50"/>
      <c r="CT32" s="50"/>
      <c r="CU32" s="50"/>
      <c r="CV32" s="50"/>
      <c r="CW32" s="50"/>
      <c r="CX32" s="50"/>
      <c r="CY32" s="50"/>
      <c r="CZ32" s="50"/>
      <c r="DA32" s="50"/>
      <c r="DB32" s="50"/>
      <c r="DC32" s="50"/>
      <c r="DD32" s="50"/>
      <c r="DE32" s="50"/>
      <c r="DF32" s="50"/>
      <c r="DG32" s="50"/>
      <c r="DH32" s="50"/>
      <c r="DI32" s="50"/>
      <c r="DJ32" s="50"/>
      <c r="DK32" s="50"/>
      <c r="DL32" s="50"/>
      <c r="DM32" s="50"/>
      <c r="DN32" s="50"/>
      <c r="DO32" s="50"/>
      <c r="DP32" s="50"/>
      <c r="DQ32" s="50"/>
      <c r="DR32" s="50"/>
      <c r="DS32" s="50"/>
      <c r="DT32" s="50"/>
      <c r="DU32" s="50"/>
      <c r="DV32" s="50"/>
      <c r="DW32" s="50"/>
      <c r="DX32" s="50"/>
      <c r="DY32" s="50"/>
      <c r="DZ32" s="50"/>
      <c r="EA32" s="50"/>
      <c r="EB32" s="50"/>
      <c r="EC32" s="50"/>
      <c r="ED32" s="50"/>
      <c r="EE32" s="50"/>
      <c r="EF32" s="50"/>
      <c r="EG32" s="50"/>
      <c r="EH32" s="50"/>
      <c r="EI32" s="50"/>
      <c r="EJ32" s="50"/>
      <c r="EK32" s="50"/>
      <c r="EL32" s="50"/>
      <c r="EM32" s="50"/>
      <c r="EN32" s="50"/>
      <c r="EO32" s="50"/>
      <c r="EP32" s="50"/>
      <c r="EQ32" s="50"/>
      <c r="ER32" s="50"/>
      <c r="ES32" s="50"/>
      <c r="ET32" s="50"/>
      <c r="EU32" s="50"/>
      <c r="EV32" s="50"/>
      <c r="EW32" s="50"/>
      <c r="EX32" s="50"/>
      <c r="EY32" s="50"/>
      <c r="EZ32" s="50"/>
      <c r="FA32" s="50"/>
      <c r="FB32" s="50"/>
      <c r="FC32" s="50"/>
      <c r="FD32" s="50"/>
      <c r="FE32" s="50"/>
      <c r="FF32" s="50"/>
      <c r="FG32" s="50"/>
      <c r="FH32" s="50"/>
      <c r="FI32" s="50"/>
      <c r="FJ32" s="50"/>
      <c r="FK32" s="50"/>
      <c r="FL32" s="50"/>
      <c r="FM32" s="50"/>
      <c r="FN32" s="50"/>
      <c r="FO32" s="50"/>
      <c r="FP32" s="50"/>
      <c r="FQ32" s="50"/>
      <c r="FR32" s="50"/>
      <c r="FS32" s="50"/>
      <c r="FT32" s="50"/>
      <c r="FU32" s="50"/>
      <c r="FV32" s="50"/>
      <c r="FW32" s="50"/>
      <c r="FX32" s="50"/>
      <c r="FY32" s="50"/>
      <c r="FZ32" s="50"/>
      <c r="GA32" s="50"/>
      <c r="GB32" s="50"/>
      <c r="GC32" s="50"/>
      <c r="GD32" s="50"/>
      <c r="GE32" s="50"/>
      <c r="GF32" s="50"/>
      <c r="GG32" s="50"/>
      <c r="GH32" s="50"/>
      <c r="GI32" s="50"/>
      <c r="GJ32" s="50"/>
      <c r="GK32" s="50"/>
      <c r="GL32" s="50"/>
      <c r="GM32" s="50"/>
      <c r="GN32" s="50"/>
      <c r="GO32" s="50"/>
      <c r="GP32" s="50"/>
      <c r="GQ32" s="50"/>
      <c r="GR32" s="50"/>
      <c r="GS32" s="50"/>
      <c r="GT32" s="50"/>
      <c r="GU32" s="50"/>
      <c r="GV32" s="50"/>
      <c r="GW32" s="50"/>
      <c r="GX32" s="50"/>
      <c r="GY32" s="50"/>
      <c r="GZ32" s="50"/>
      <c r="HA32" s="50"/>
      <c r="HB32" s="50"/>
      <c r="HC32" s="50"/>
      <c r="HD32" s="50"/>
      <c r="HE32" s="50"/>
      <c r="HF32" s="50"/>
      <c r="HG32" s="50"/>
      <c r="HH32" s="50"/>
      <c r="HI32" s="50"/>
      <c r="HJ32" s="50"/>
      <c r="HK32" s="50"/>
      <c r="HL32" s="50"/>
      <c r="HM32" s="50"/>
      <c r="HN32" s="50"/>
      <c r="HO32" s="50"/>
      <c r="HP32" s="50"/>
      <c r="HQ32" s="50"/>
      <c r="HR32" s="50"/>
      <c r="HS32" s="50"/>
      <c r="HT32" s="50"/>
      <c r="HU32" s="50"/>
      <c r="HV32" s="50"/>
      <c r="HW32" s="50"/>
      <c r="HX32" s="50"/>
      <c r="HY32" s="50"/>
      <c r="HZ32" s="50"/>
      <c r="IA32" s="50"/>
      <c r="IB32" s="50"/>
      <c r="IC32" s="50"/>
      <c r="ID32" s="50"/>
      <c r="IE32" s="50"/>
      <c r="IF32" s="50"/>
      <c r="IG32" s="50"/>
      <c r="IH32" s="50"/>
      <c r="II32" s="50"/>
      <c r="IJ32" s="50"/>
      <c r="IK32" s="50"/>
      <c r="IL32" s="50"/>
      <c r="IM32" s="50"/>
      <c r="IN32" s="50"/>
      <c r="IO32" s="50"/>
      <c r="IP32" s="50"/>
      <c r="IQ32" s="50"/>
      <c r="IR32" s="50"/>
      <c r="IS32" s="50"/>
      <c r="IT32" s="50"/>
      <c r="IU32" s="50"/>
      <c r="IV32" s="50"/>
      <c r="IW32" s="50"/>
    </row>
    <row r="33" spans="2:257" s="2" customFormat="1" ht="12.75" customHeight="1">
      <c r="B33" s="167" t="s">
        <v>80</v>
      </c>
      <c r="C33" s="167"/>
      <c r="D33" s="167"/>
      <c r="E33" s="167"/>
      <c r="F33" s="167"/>
      <c r="G33" s="167"/>
      <c r="H33" s="167"/>
      <c r="I33" s="167"/>
      <c r="J33" s="167"/>
      <c r="K33" s="167"/>
      <c r="L33" s="167"/>
      <c r="M33" s="167"/>
      <c r="N33" s="167"/>
      <c r="O33" s="167"/>
      <c r="P33" s="167"/>
      <c r="Q33" s="167"/>
      <c r="R33" s="167"/>
      <c r="S33" s="167"/>
      <c r="T33" s="167"/>
      <c r="U33" s="167"/>
      <c r="V33" s="5"/>
    </row>
    <row r="34" spans="2:257" s="119" customFormat="1">
      <c r="B34" s="115"/>
      <c r="C34" s="135" t="s">
        <v>48</v>
      </c>
      <c r="D34" s="115"/>
      <c r="E34" s="116"/>
      <c r="F34" s="115"/>
      <c r="G34" s="115"/>
      <c r="H34" s="115"/>
      <c r="I34" s="115"/>
      <c r="J34" s="115"/>
      <c r="K34" s="115"/>
      <c r="L34" s="115"/>
      <c r="M34" s="115"/>
      <c r="N34" s="106"/>
      <c r="O34" s="115"/>
      <c r="P34" s="115"/>
      <c r="Q34" s="115"/>
      <c r="R34" s="117"/>
      <c r="S34" s="117"/>
      <c r="T34" s="117"/>
      <c r="U34" s="117"/>
      <c r="V34" s="118"/>
      <c r="W34" s="118"/>
      <c r="X34" s="118"/>
      <c r="Y34" s="118"/>
      <c r="Z34" s="118"/>
      <c r="AA34" s="118"/>
      <c r="AB34" s="118"/>
      <c r="AC34" s="118"/>
      <c r="AD34" s="118"/>
      <c r="AE34" s="118"/>
      <c r="AF34" s="118"/>
      <c r="AG34" s="118"/>
      <c r="AH34" s="118"/>
      <c r="AI34" s="118"/>
      <c r="AJ34" s="118"/>
      <c r="AK34" s="118"/>
      <c r="AL34" s="118"/>
      <c r="AM34" s="118"/>
      <c r="AN34" s="118"/>
      <c r="AO34" s="118"/>
      <c r="AP34" s="118"/>
      <c r="AQ34" s="118"/>
      <c r="AR34" s="118"/>
      <c r="AS34" s="118"/>
      <c r="AT34" s="118"/>
      <c r="AU34" s="118"/>
      <c r="AV34" s="118"/>
      <c r="AW34" s="118"/>
      <c r="AX34" s="118"/>
      <c r="AY34" s="118"/>
      <c r="AZ34" s="118"/>
      <c r="BA34" s="118"/>
      <c r="BB34" s="118"/>
      <c r="BC34" s="118"/>
      <c r="BD34" s="118"/>
      <c r="BE34" s="118"/>
      <c r="BF34" s="118"/>
      <c r="BG34" s="118"/>
      <c r="BH34" s="118"/>
      <c r="BI34" s="118"/>
      <c r="BJ34" s="118"/>
      <c r="BK34" s="118"/>
      <c r="BL34" s="118"/>
      <c r="BM34" s="118"/>
      <c r="BN34" s="118"/>
      <c r="BO34" s="118"/>
      <c r="BP34" s="118"/>
      <c r="BQ34" s="118"/>
      <c r="BR34" s="118"/>
      <c r="BS34" s="118"/>
      <c r="BT34" s="118"/>
      <c r="BU34" s="118"/>
      <c r="BV34" s="118"/>
      <c r="BW34" s="118"/>
      <c r="BX34" s="118"/>
      <c r="BY34" s="118"/>
      <c r="BZ34" s="118"/>
      <c r="CA34" s="118"/>
      <c r="CB34" s="118"/>
      <c r="CC34" s="118"/>
      <c r="CD34" s="118"/>
      <c r="CE34" s="118"/>
      <c r="CF34" s="118"/>
      <c r="CG34" s="118"/>
      <c r="CH34" s="118"/>
      <c r="CI34" s="118"/>
      <c r="CJ34" s="118"/>
      <c r="CK34" s="118"/>
      <c r="CL34" s="118"/>
      <c r="CM34" s="118"/>
      <c r="CN34" s="118"/>
      <c r="CO34" s="118"/>
      <c r="CP34" s="118"/>
      <c r="CQ34" s="118"/>
      <c r="CR34" s="118"/>
      <c r="CS34" s="118"/>
      <c r="CT34" s="118"/>
      <c r="CU34" s="118"/>
      <c r="CV34" s="118"/>
      <c r="CW34" s="118"/>
      <c r="CX34" s="118"/>
      <c r="CY34" s="118"/>
      <c r="CZ34" s="118"/>
      <c r="DA34" s="118"/>
      <c r="DB34" s="118"/>
      <c r="DC34" s="118"/>
      <c r="DD34" s="118"/>
      <c r="DE34" s="118"/>
      <c r="DF34" s="118"/>
      <c r="DG34" s="118"/>
      <c r="DH34" s="118"/>
      <c r="DI34" s="118"/>
      <c r="DJ34" s="118"/>
      <c r="DK34" s="118"/>
      <c r="DL34" s="118"/>
      <c r="DM34" s="118"/>
      <c r="DN34" s="118"/>
      <c r="DO34" s="118"/>
      <c r="DP34" s="118"/>
      <c r="DQ34" s="118"/>
      <c r="DR34" s="118"/>
      <c r="DS34" s="118"/>
      <c r="DT34" s="118"/>
      <c r="DU34" s="118"/>
      <c r="DV34" s="118"/>
      <c r="DW34" s="118"/>
      <c r="DX34" s="118"/>
      <c r="DY34" s="118"/>
      <c r="DZ34" s="118"/>
      <c r="EA34" s="118"/>
      <c r="EB34" s="118"/>
      <c r="EC34" s="118"/>
      <c r="ED34" s="118"/>
      <c r="EE34" s="118"/>
      <c r="EF34" s="118"/>
      <c r="EG34" s="118"/>
      <c r="EH34" s="118"/>
      <c r="EI34" s="118"/>
      <c r="EJ34" s="118"/>
      <c r="EK34" s="118"/>
      <c r="EL34" s="118"/>
      <c r="EM34" s="118"/>
      <c r="EN34" s="118"/>
      <c r="EO34" s="118"/>
      <c r="EP34" s="118"/>
      <c r="EQ34" s="118"/>
      <c r="ER34" s="118"/>
      <c r="ES34" s="118"/>
      <c r="ET34" s="118"/>
      <c r="EU34" s="118"/>
      <c r="EV34" s="118"/>
      <c r="EW34" s="118"/>
      <c r="EX34" s="118"/>
      <c r="EY34" s="118"/>
      <c r="EZ34" s="118"/>
      <c r="FA34" s="118"/>
      <c r="FB34" s="118"/>
      <c r="FC34" s="118"/>
      <c r="FD34" s="118"/>
      <c r="FE34" s="118"/>
      <c r="FF34" s="118"/>
      <c r="FG34" s="118"/>
      <c r="FH34" s="118"/>
      <c r="FI34" s="118"/>
      <c r="FJ34" s="118"/>
      <c r="FK34" s="118"/>
      <c r="FL34" s="118"/>
      <c r="FM34" s="118"/>
      <c r="FN34" s="118"/>
      <c r="FO34" s="118"/>
      <c r="FP34" s="118"/>
      <c r="FQ34" s="118"/>
      <c r="FR34" s="118"/>
      <c r="FS34" s="118"/>
      <c r="FT34" s="118"/>
      <c r="FU34" s="118"/>
      <c r="FV34" s="118"/>
      <c r="FW34" s="118"/>
      <c r="FX34" s="118"/>
      <c r="FY34" s="118"/>
      <c r="FZ34" s="118"/>
      <c r="GA34" s="118"/>
      <c r="GB34" s="118"/>
      <c r="GC34" s="118"/>
      <c r="GD34" s="118"/>
      <c r="GE34" s="118"/>
      <c r="GF34" s="118"/>
      <c r="GG34" s="118"/>
      <c r="GH34" s="118"/>
      <c r="GI34" s="118"/>
      <c r="GJ34" s="118"/>
      <c r="GK34" s="118"/>
      <c r="GL34" s="118"/>
      <c r="GM34" s="118"/>
      <c r="GN34" s="118"/>
      <c r="GO34" s="118"/>
      <c r="GP34" s="118"/>
      <c r="GQ34" s="118"/>
      <c r="GR34" s="118"/>
      <c r="GS34" s="118"/>
      <c r="GT34" s="118"/>
      <c r="GU34" s="118"/>
      <c r="GV34" s="118"/>
      <c r="GW34" s="118"/>
      <c r="GX34" s="118"/>
      <c r="GY34" s="118"/>
      <c r="GZ34" s="118"/>
      <c r="HA34" s="118"/>
      <c r="HB34" s="118"/>
      <c r="HC34" s="118"/>
      <c r="HD34" s="118"/>
      <c r="HE34" s="118"/>
      <c r="HF34" s="118"/>
      <c r="HG34" s="118"/>
      <c r="HH34" s="118"/>
      <c r="HI34" s="118"/>
      <c r="HJ34" s="118"/>
      <c r="HK34" s="118"/>
      <c r="HL34" s="118"/>
      <c r="HM34" s="118"/>
      <c r="HN34" s="118"/>
      <c r="HO34" s="118"/>
      <c r="HP34" s="118"/>
      <c r="HQ34" s="118"/>
      <c r="HR34" s="118"/>
      <c r="HS34" s="118"/>
      <c r="HT34" s="118"/>
      <c r="HU34" s="118"/>
      <c r="HV34" s="118"/>
      <c r="HW34" s="118"/>
      <c r="HX34" s="118"/>
      <c r="HY34" s="118"/>
      <c r="HZ34" s="118"/>
      <c r="IA34" s="118"/>
      <c r="IB34" s="118"/>
      <c r="IC34" s="118"/>
      <c r="ID34" s="118"/>
      <c r="IE34" s="118"/>
      <c r="IF34" s="118"/>
      <c r="IG34" s="118"/>
      <c r="IH34" s="118"/>
      <c r="II34" s="118"/>
      <c r="IJ34" s="118"/>
      <c r="IK34" s="118"/>
      <c r="IL34" s="118"/>
      <c r="IM34" s="118"/>
      <c r="IN34" s="118"/>
      <c r="IO34" s="118"/>
      <c r="IP34" s="118"/>
      <c r="IQ34" s="118"/>
      <c r="IR34" s="118"/>
      <c r="IS34" s="118"/>
      <c r="IT34" s="118"/>
      <c r="IU34" s="118"/>
      <c r="IV34" s="118"/>
      <c r="IW34" s="118"/>
    </row>
    <row r="35" spans="2:257" s="2" customFormat="1" ht="12.75" customHeight="1">
      <c r="B35" s="167" t="s">
        <v>81</v>
      </c>
      <c r="C35" s="167"/>
      <c r="D35" s="167"/>
      <c r="E35" s="167"/>
      <c r="F35" s="167"/>
      <c r="G35" s="167"/>
      <c r="H35" s="167"/>
      <c r="I35" s="167"/>
      <c r="J35" s="167"/>
      <c r="K35" s="167"/>
      <c r="L35" s="167"/>
      <c r="M35" s="167"/>
      <c r="N35" s="167"/>
      <c r="O35" s="167"/>
      <c r="P35" s="167"/>
      <c r="Q35" s="167"/>
      <c r="R35" s="167"/>
      <c r="S35" s="167"/>
      <c r="T35" s="167"/>
      <c r="U35" s="167"/>
      <c r="V35" s="5"/>
    </row>
    <row r="36" spans="2:257" s="44" customFormat="1" ht="15">
      <c r="B36" s="48"/>
      <c r="C36" s="48" t="s">
        <v>48</v>
      </c>
      <c r="D36" s="48"/>
      <c r="E36" s="47"/>
      <c r="F36" s="48"/>
      <c r="G36" s="48"/>
      <c r="H36" s="48"/>
      <c r="I36" s="48"/>
      <c r="J36" s="48"/>
      <c r="K36" s="48"/>
      <c r="L36" s="48"/>
      <c r="M36" s="48"/>
      <c r="N36" s="45"/>
      <c r="O36" s="48"/>
      <c r="P36" s="48"/>
      <c r="Q36" s="48"/>
      <c r="R36" s="49"/>
      <c r="S36" s="49"/>
      <c r="T36" s="49"/>
      <c r="U36" s="49"/>
      <c r="V36" s="50"/>
      <c r="W36" s="50"/>
      <c r="X36" s="50"/>
      <c r="Y36" s="50"/>
      <c r="Z36" s="50"/>
      <c r="AA36" s="50"/>
      <c r="AB36" s="50"/>
      <c r="AC36" s="50"/>
      <c r="AD36" s="50"/>
      <c r="AE36" s="50"/>
      <c r="AF36" s="50"/>
      <c r="AG36" s="50"/>
      <c r="AH36" s="50"/>
      <c r="AI36" s="50"/>
      <c r="AJ36" s="50"/>
      <c r="AK36" s="50"/>
      <c r="AL36" s="50"/>
      <c r="AM36" s="50"/>
      <c r="AN36" s="50"/>
      <c r="AO36" s="50"/>
      <c r="AP36" s="50"/>
      <c r="AQ36" s="50"/>
      <c r="AR36" s="50"/>
      <c r="AS36" s="50"/>
      <c r="AT36" s="50"/>
      <c r="AU36" s="50"/>
      <c r="AV36" s="50"/>
      <c r="AW36" s="50"/>
      <c r="AX36" s="50"/>
      <c r="AY36" s="50"/>
      <c r="AZ36" s="50"/>
      <c r="BA36" s="50"/>
      <c r="BB36" s="50"/>
      <c r="BC36" s="50"/>
      <c r="BD36" s="50"/>
      <c r="BE36" s="50"/>
      <c r="BF36" s="50"/>
      <c r="BG36" s="50"/>
      <c r="BH36" s="50"/>
      <c r="BI36" s="50"/>
      <c r="BJ36" s="50"/>
      <c r="BK36" s="50"/>
      <c r="BL36" s="50"/>
      <c r="BM36" s="50"/>
      <c r="BN36" s="50"/>
      <c r="BO36" s="50"/>
      <c r="BP36" s="50"/>
      <c r="BQ36" s="50"/>
      <c r="BR36" s="50"/>
      <c r="BS36" s="50"/>
      <c r="BT36" s="50"/>
      <c r="BU36" s="50"/>
      <c r="BV36" s="50"/>
      <c r="BW36" s="50"/>
      <c r="BX36" s="50"/>
      <c r="BY36" s="50"/>
      <c r="BZ36" s="50"/>
      <c r="CA36" s="50"/>
      <c r="CB36" s="50"/>
      <c r="CC36" s="50"/>
      <c r="CD36" s="50"/>
      <c r="CE36" s="50"/>
      <c r="CF36" s="50"/>
      <c r="CG36" s="50"/>
      <c r="CH36" s="50"/>
      <c r="CI36" s="50"/>
      <c r="CJ36" s="50"/>
      <c r="CK36" s="50"/>
      <c r="CL36" s="50"/>
      <c r="CM36" s="50"/>
      <c r="CN36" s="50"/>
      <c r="CO36" s="50"/>
      <c r="CP36" s="50"/>
      <c r="CQ36" s="50"/>
      <c r="CR36" s="50"/>
      <c r="CS36" s="50"/>
      <c r="CT36" s="50"/>
      <c r="CU36" s="50"/>
      <c r="CV36" s="50"/>
      <c r="CW36" s="50"/>
      <c r="CX36" s="50"/>
      <c r="CY36" s="50"/>
      <c r="CZ36" s="50"/>
      <c r="DA36" s="50"/>
      <c r="DB36" s="50"/>
      <c r="DC36" s="50"/>
      <c r="DD36" s="50"/>
      <c r="DE36" s="50"/>
      <c r="DF36" s="50"/>
      <c r="DG36" s="50"/>
      <c r="DH36" s="50"/>
      <c r="DI36" s="50"/>
      <c r="DJ36" s="50"/>
      <c r="DK36" s="50"/>
      <c r="DL36" s="50"/>
      <c r="DM36" s="50"/>
      <c r="DN36" s="50"/>
      <c r="DO36" s="50"/>
      <c r="DP36" s="50"/>
      <c r="DQ36" s="50"/>
      <c r="DR36" s="50"/>
      <c r="DS36" s="50"/>
      <c r="DT36" s="50"/>
      <c r="DU36" s="50"/>
      <c r="DV36" s="50"/>
      <c r="DW36" s="50"/>
      <c r="DX36" s="50"/>
      <c r="DY36" s="50"/>
      <c r="DZ36" s="50"/>
      <c r="EA36" s="50"/>
      <c r="EB36" s="50"/>
      <c r="EC36" s="50"/>
      <c r="ED36" s="50"/>
      <c r="EE36" s="50"/>
      <c r="EF36" s="50"/>
      <c r="EG36" s="50"/>
      <c r="EH36" s="50"/>
      <c r="EI36" s="50"/>
      <c r="EJ36" s="50"/>
      <c r="EK36" s="50"/>
      <c r="EL36" s="50"/>
      <c r="EM36" s="50"/>
      <c r="EN36" s="50"/>
      <c r="EO36" s="50"/>
      <c r="EP36" s="50"/>
      <c r="EQ36" s="50"/>
      <c r="ER36" s="50"/>
      <c r="ES36" s="50"/>
      <c r="ET36" s="50"/>
      <c r="EU36" s="50"/>
      <c r="EV36" s="50"/>
      <c r="EW36" s="50"/>
      <c r="EX36" s="50"/>
      <c r="EY36" s="50"/>
      <c r="EZ36" s="50"/>
      <c r="FA36" s="50"/>
      <c r="FB36" s="50"/>
      <c r="FC36" s="50"/>
      <c r="FD36" s="50"/>
      <c r="FE36" s="50"/>
      <c r="FF36" s="50"/>
      <c r="FG36" s="50"/>
      <c r="FH36" s="50"/>
      <c r="FI36" s="50"/>
      <c r="FJ36" s="50"/>
      <c r="FK36" s="50"/>
      <c r="FL36" s="50"/>
      <c r="FM36" s="50"/>
      <c r="FN36" s="50"/>
      <c r="FO36" s="50"/>
      <c r="FP36" s="50"/>
      <c r="FQ36" s="50"/>
      <c r="FR36" s="50"/>
      <c r="FS36" s="50"/>
      <c r="FT36" s="50"/>
      <c r="FU36" s="50"/>
      <c r="FV36" s="50"/>
      <c r="FW36" s="50"/>
      <c r="FX36" s="50"/>
      <c r="FY36" s="50"/>
      <c r="FZ36" s="50"/>
      <c r="GA36" s="50"/>
      <c r="GB36" s="50"/>
      <c r="GC36" s="50"/>
      <c r="GD36" s="50"/>
      <c r="GE36" s="50"/>
      <c r="GF36" s="50"/>
      <c r="GG36" s="50"/>
      <c r="GH36" s="50"/>
      <c r="GI36" s="50"/>
      <c r="GJ36" s="50"/>
      <c r="GK36" s="50"/>
      <c r="GL36" s="50"/>
      <c r="GM36" s="50"/>
      <c r="GN36" s="50"/>
      <c r="GO36" s="50"/>
      <c r="GP36" s="50"/>
      <c r="GQ36" s="50"/>
      <c r="GR36" s="50"/>
      <c r="GS36" s="50"/>
      <c r="GT36" s="50"/>
      <c r="GU36" s="50"/>
      <c r="GV36" s="50"/>
      <c r="GW36" s="50"/>
      <c r="GX36" s="50"/>
      <c r="GY36" s="50"/>
      <c r="GZ36" s="50"/>
      <c r="HA36" s="50"/>
      <c r="HB36" s="50"/>
      <c r="HC36" s="50"/>
      <c r="HD36" s="50"/>
      <c r="HE36" s="50"/>
      <c r="HF36" s="50"/>
      <c r="HG36" s="50"/>
      <c r="HH36" s="50"/>
      <c r="HI36" s="50"/>
      <c r="HJ36" s="50"/>
      <c r="HK36" s="50"/>
      <c r="HL36" s="50"/>
      <c r="HM36" s="50"/>
      <c r="HN36" s="50"/>
      <c r="HO36" s="50"/>
      <c r="HP36" s="50"/>
      <c r="HQ36" s="50"/>
      <c r="HR36" s="50"/>
      <c r="HS36" s="50"/>
      <c r="HT36" s="50"/>
      <c r="HU36" s="50"/>
      <c r="HV36" s="50"/>
      <c r="HW36" s="50"/>
      <c r="HX36" s="50"/>
      <c r="HY36" s="50"/>
      <c r="HZ36" s="50"/>
      <c r="IA36" s="50"/>
      <c r="IB36" s="50"/>
      <c r="IC36" s="50"/>
      <c r="ID36" s="50"/>
      <c r="IE36" s="50"/>
      <c r="IF36" s="50"/>
      <c r="IG36" s="50"/>
      <c r="IH36" s="50"/>
      <c r="II36" s="50"/>
      <c r="IJ36" s="50"/>
      <c r="IK36" s="50"/>
      <c r="IL36" s="50"/>
      <c r="IM36" s="50"/>
      <c r="IN36" s="50"/>
      <c r="IO36" s="50"/>
      <c r="IP36" s="50"/>
      <c r="IQ36" s="50"/>
      <c r="IR36" s="50"/>
      <c r="IS36" s="50"/>
      <c r="IT36" s="50"/>
      <c r="IU36" s="50"/>
      <c r="IV36" s="50"/>
      <c r="IW36" s="50"/>
    </row>
    <row r="37" spans="2:257" s="2" customFormat="1" ht="12.75" customHeight="1">
      <c r="B37" s="167" t="s">
        <v>82</v>
      </c>
      <c r="C37" s="167"/>
      <c r="D37" s="167"/>
      <c r="E37" s="167"/>
      <c r="F37" s="167"/>
      <c r="G37" s="167"/>
      <c r="H37" s="167"/>
      <c r="I37" s="167"/>
      <c r="J37" s="167"/>
      <c r="K37" s="167"/>
      <c r="L37" s="167"/>
      <c r="M37" s="167"/>
      <c r="N37" s="167"/>
      <c r="O37" s="167"/>
      <c r="P37" s="167"/>
      <c r="Q37" s="167"/>
      <c r="R37" s="167"/>
      <c r="S37" s="167"/>
      <c r="T37" s="167"/>
      <c r="U37" s="167"/>
      <c r="V37" s="5"/>
    </row>
    <row r="38" spans="2:257" s="44" customFormat="1" ht="15">
      <c r="B38" s="48"/>
      <c r="C38" s="48" t="s">
        <v>48</v>
      </c>
      <c r="D38" s="48"/>
      <c r="E38" s="47"/>
      <c r="F38" s="48"/>
      <c r="G38" s="48"/>
      <c r="H38" s="48"/>
      <c r="I38" s="48"/>
      <c r="J38" s="48"/>
      <c r="K38" s="48"/>
      <c r="L38" s="48"/>
      <c r="M38" s="48"/>
      <c r="N38" s="45"/>
      <c r="O38" s="48"/>
      <c r="P38" s="48"/>
      <c r="Q38" s="48"/>
      <c r="R38" s="49"/>
      <c r="S38" s="49"/>
      <c r="T38" s="49"/>
      <c r="U38" s="49"/>
      <c r="V38" s="50"/>
      <c r="W38" s="50"/>
      <c r="X38" s="50"/>
      <c r="Y38" s="50"/>
      <c r="Z38" s="50"/>
      <c r="AA38" s="50"/>
      <c r="AB38" s="50"/>
      <c r="AC38" s="50"/>
      <c r="AD38" s="50"/>
      <c r="AE38" s="50"/>
      <c r="AF38" s="50"/>
      <c r="AG38" s="50"/>
      <c r="AH38" s="50"/>
      <c r="AI38" s="50"/>
      <c r="AJ38" s="50"/>
      <c r="AK38" s="50"/>
      <c r="AL38" s="50"/>
      <c r="AM38" s="50"/>
      <c r="AN38" s="50"/>
      <c r="AO38" s="50"/>
      <c r="AP38" s="50"/>
      <c r="AQ38" s="50"/>
      <c r="AR38" s="50"/>
      <c r="AS38" s="50"/>
      <c r="AT38" s="50"/>
      <c r="AU38" s="50"/>
      <c r="AV38" s="50"/>
      <c r="AW38" s="50"/>
      <c r="AX38" s="50"/>
      <c r="AY38" s="50"/>
      <c r="AZ38" s="50"/>
      <c r="BA38" s="50"/>
      <c r="BB38" s="50"/>
      <c r="BC38" s="50"/>
      <c r="BD38" s="50"/>
      <c r="BE38" s="50"/>
      <c r="BF38" s="50"/>
      <c r="BG38" s="50"/>
      <c r="BH38" s="50"/>
      <c r="BI38" s="50"/>
      <c r="BJ38" s="50"/>
      <c r="BK38" s="50"/>
      <c r="BL38" s="50"/>
      <c r="BM38" s="50"/>
      <c r="BN38" s="50"/>
      <c r="BO38" s="50"/>
      <c r="BP38" s="50"/>
      <c r="BQ38" s="50"/>
      <c r="BR38" s="50"/>
      <c r="BS38" s="50"/>
      <c r="BT38" s="50"/>
      <c r="BU38" s="50"/>
      <c r="BV38" s="50"/>
      <c r="BW38" s="50"/>
      <c r="BX38" s="50"/>
      <c r="BY38" s="50"/>
      <c r="BZ38" s="50"/>
      <c r="CA38" s="50"/>
      <c r="CB38" s="50"/>
      <c r="CC38" s="50"/>
      <c r="CD38" s="50"/>
      <c r="CE38" s="50"/>
      <c r="CF38" s="50"/>
      <c r="CG38" s="50"/>
      <c r="CH38" s="50"/>
      <c r="CI38" s="50"/>
      <c r="CJ38" s="50"/>
      <c r="CK38" s="50"/>
      <c r="CL38" s="50"/>
      <c r="CM38" s="50"/>
      <c r="CN38" s="50"/>
      <c r="CO38" s="50"/>
      <c r="CP38" s="50"/>
      <c r="CQ38" s="50"/>
      <c r="CR38" s="50"/>
      <c r="CS38" s="50"/>
      <c r="CT38" s="50"/>
      <c r="CU38" s="50"/>
      <c r="CV38" s="50"/>
      <c r="CW38" s="50"/>
      <c r="CX38" s="50"/>
      <c r="CY38" s="50"/>
      <c r="CZ38" s="50"/>
      <c r="DA38" s="50"/>
      <c r="DB38" s="50"/>
      <c r="DC38" s="50"/>
      <c r="DD38" s="50"/>
      <c r="DE38" s="50"/>
      <c r="DF38" s="50"/>
      <c r="DG38" s="50"/>
      <c r="DH38" s="50"/>
      <c r="DI38" s="50"/>
      <c r="DJ38" s="50"/>
      <c r="DK38" s="50"/>
      <c r="DL38" s="50"/>
      <c r="DM38" s="50"/>
      <c r="DN38" s="50"/>
      <c r="DO38" s="50"/>
      <c r="DP38" s="50"/>
      <c r="DQ38" s="50"/>
      <c r="DR38" s="50"/>
      <c r="DS38" s="50"/>
      <c r="DT38" s="50"/>
      <c r="DU38" s="50"/>
      <c r="DV38" s="50"/>
      <c r="DW38" s="50"/>
      <c r="DX38" s="50"/>
      <c r="DY38" s="50"/>
      <c r="DZ38" s="50"/>
      <c r="EA38" s="50"/>
      <c r="EB38" s="50"/>
      <c r="EC38" s="50"/>
      <c r="ED38" s="50"/>
      <c r="EE38" s="50"/>
      <c r="EF38" s="50"/>
      <c r="EG38" s="50"/>
      <c r="EH38" s="50"/>
      <c r="EI38" s="50"/>
      <c r="EJ38" s="50"/>
      <c r="EK38" s="50"/>
      <c r="EL38" s="50"/>
      <c r="EM38" s="50"/>
      <c r="EN38" s="50"/>
      <c r="EO38" s="50"/>
      <c r="EP38" s="50"/>
      <c r="EQ38" s="50"/>
      <c r="ER38" s="50"/>
      <c r="ES38" s="50"/>
      <c r="ET38" s="50"/>
      <c r="EU38" s="50"/>
      <c r="EV38" s="50"/>
      <c r="EW38" s="50"/>
      <c r="EX38" s="50"/>
      <c r="EY38" s="50"/>
      <c r="EZ38" s="50"/>
      <c r="FA38" s="50"/>
      <c r="FB38" s="50"/>
      <c r="FC38" s="50"/>
      <c r="FD38" s="50"/>
      <c r="FE38" s="50"/>
      <c r="FF38" s="50"/>
      <c r="FG38" s="50"/>
      <c r="FH38" s="50"/>
      <c r="FI38" s="50"/>
      <c r="FJ38" s="50"/>
      <c r="FK38" s="50"/>
      <c r="FL38" s="50"/>
      <c r="FM38" s="50"/>
      <c r="FN38" s="50"/>
      <c r="FO38" s="50"/>
      <c r="FP38" s="50"/>
      <c r="FQ38" s="50"/>
      <c r="FR38" s="50"/>
      <c r="FS38" s="50"/>
      <c r="FT38" s="50"/>
      <c r="FU38" s="50"/>
      <c r="FV38" s="50"/>
      <c r="FW38" s="50"/>
      <c r="FX38" s="50"/>
      <c r="FY38" s="50"/>
      <c r="FZ38" s="50"/>
      <c r="GA38" s="50"/>
      <c r="GB38" s="50"/>
      <c r="GC38" s="50"/>
      <c r="GD38" s="50"/>
      <c r="GE38" s="50"/>
      <c r="GF38" s="50"/>
      <c r="GG38" s="50"/>
      <c r="GH38" s="50"/>
      <c r="GI38" s="50"/>
      <c r="GJ38" s="50"/>
      <c r="GK38" s="50"/>
      <c r="GL38" s="50"/>
      <c r="GM38" s="50"/>
      <c r="GN38" s="50"/>
      <c r="GO38" s="50"/>
      <c r="GP38" s="50"/>
      <c r="GQ38" s="50"/>
      <c r="GR38" s="50"/>
      <c r="GS38" s="50"/>
      <c r="GT38" s="50"/>
      <c r="GU38" s="50"/>
      <c r="GV38" s="50"/>
      <c r="GW38" s="50"/>
      <c r="GX38" s="50"/>
      <c r="GY38" s="50"/>
      <c r="GZ38" s="50"/>
      <c r="HA38" s="50"/>
      <c r="HB38" s="50"/>
      <c r="HC38" s="50"/>
      <c r="HD38" s="50"/>
      <c r="HE38" s="50"/>
      <c r="HF38" s="50"/>
      <c r="HG38" s="50"/>
      <c r="HH38" s="50"/>
      <c r="HI38" s="50"/>
      <c r="HJ38" s="50"/>
      <c r="HK38" s="50"/>
      <c r="HL38" s="50"/>
      <c r="HM38" s="50"/>
      <c r="HN38" s="50"/>
      <c r="HO38" s="50"/>
      <c r="HP38" s="50"/>
      <c r="HQ38" s="50"/>
      <c r="HR38" s="50"/>
      <c r="HS38" s="50"/>
      <c r="HT38" s="50"/>
      <c r="HU38" s="50"/>
      <c r="HV38" s="50"/>
      <c r="HW38" s="50"/>
      <c r="HX38" s="50"/>
      <c r="HY38" s="50"/>
      <c r="HZ38" s="50"/>
      <c r="IA38" s="50"/>
      <c r="IB38" s="50"/>
      <c r="IC38" s="50"/>
      <c r="ID38" s="50"/>
      <c r="IE38" s="50"/>
      <c r="IF38" s="50"/>
      <c r="IG38" s="50"/>
      <c r="IH38" s="50"/>
      <c r="II38" s="50"/>
      <c r="IJ38" s="50"/>
      <c r="IK38" s="50"/>
      <c r="IL38" s="50"/>
      <c r="IM38" s="50"/>
      <c r="IN38" s="50"/>
      <c r="IO38" s="50"/>
      <c r="IP38" s="50"/>
      <c r="IQ38" s="50"/>
      <c r="IR38" s="50"/>
      <c r="IS38" s="50"/>
      <c r="IT38" s="50"/>
      <c r="IU38" s="50"/>
      <c r="IV38" s="50"/>
      <c r="IW38" s="50"/>
    </row>
    <row r="39" spans="2:257" s="2" customFormat="1" ht="12.75" customHeight="1">
      <c r="B39" s="167" t="s">
        <v>83</v>
      </c>
      <c r="C39" s="167"/>
      <c r="D39" s="167"/>
      <c r="E39" s="167"/>
      <c r="F39" s="167"/>
      <c r="G39" s="167"/>
      <c r="H39" s="167"/>
      <c r="I39" s="167"/>
      <c r="J39" s="167"/>
      <c r="K39" s="167"/>
      <c r="L39" s="167"/>
      <c r="M39" s="167"/>
      <c r="N39" s="167"/>
      <c r="O39" s="167"/>
      <c r="P39" s="167"/>
      <c r="Q39" s="167"/>
      <c r="R39" s="167"/>
      <c r="S39" s="167"/>
      <c r="T39" s="167"/>
      <c r="U39" s="167"/>
      <c r="V39" s="5"/>
    </row>
    <row r="40" spans="2:257" s="44" customFormat="1" ht="15">
      <c r="B40" s="48"/>
      <c r="C40" s="48" t="s">
        <v>48</v>
      </c>
      <c r="D40" s="48"/>
      <c r="E40" s="47"/>
      <c r="F40" s="48"/>
      <c r="G40" s="48"/>
      <c r="H40" s="48"/>
      <c r="I40" s="48"/>
      <c r="J40" s="48"/>
      <c r="K40" s="48"/>
      <c r="L40" s="48"/>
      <c r="M40" s="48"/>
      <c r="N40" s="45"/>
      <c r="O40" s="48"/>
      <c r="P40" s="48"/>
      <c r="Q40" s="48"/>
      <c r="R40" s="49"/>
      <c r="S40" s="49"/>
      <c r="T40" s="49"/>
      <c r="U40" s="49"/>
      <c r="V40" s="50"/>
      <c r="W40" s="50"/>
      <c r="X40" s="50"/>
      <c r="Y40" s="50"/>
      <c r="Z40" s="50"/>
      <c r="AA40" s="50"/>
      <c r="AB40" s="50"/>
      <c r="AC40" s="50"/>
      <c r="AD40" s="50"/>
      <c r="AE40" s="50"/>
      <c r="AF40" s="50"/>
      <c r="AG40" s="50"/>
      <c r="AH40" s="50"/>
      <c r="AI40" s="50"/>
      <c r="AJ40" s="50"/>
      <c r="AK40" s="50"/>
      <c r="AL40" s="50"/>
      <c r="AM40" s="50"/>
      <c r="AN40" s="50"/>
      <c r="AO40" s="50"/>
      <c r="AP40" s="50"/>
      <c r="AQ40" s="50"/>
      <c r="AR40" s="50"/>
      <c r="AS40" s="50"/>
      <c r="AT40" s="50"/>
      <c r="AU40" s="50"/>
      <c r="AV40" s="50"/>
      <c r="AW40" s="50"/>
      <c r="AX40" s="50"/>
      <c r="AY40" s="50"/>
      <c r="AZ40" s="50"/>
      <c r="BA40" s="50"/>
      <c r="BB40" s="50"/>
      <c r="BC40" s="50"/>
      <c r="BD40" s="50"/>
      <c r="BE40" s="50"/>
      <c r="BF40" s="50"/>
      <c r="BG40" s="50"/>
      <c r="BH40" s="50"/>
      <c r="BI40" s="50"/>
      <c r="BJ40" s="50"/>
      <c r="BK40" s="50"/>
      <c r="BL40" s="50"/>
      <c r="BM40" s="50"/>
      <c r="BN40" s="50"/>
      <c r="BO40" s="50"/>
      <c r="BP40" s="50"/>
      <c r="BQ40" s="50"/>
      <c r="BR40" s="50"/>
      <c r="BS40" s="50"/>
      <c r="BT40" s="50"/>
      <c r="BU40" s="50"/>
      <c r="BV40" s="50"/>
      <c r="BW40" s="50"/>
      <c r="BX40" s="50"/>
      <c r="BY40" s="50"/>
      <c r="BZ40" s="50"/>
      <c r="CA40" s="50"/>
      <c r="CB40" s="50"/>
      <c r="CC40" s="50"/>
      <c r="CD40" s="50"/>
      <c r="CE40" s="50"/>
      <c r="CF40" s="50"/>
      <c r="CG40" s="50"/>
      <c r="CH40" s="50"/>
      <c r="CI40" s="50"/>
      <c r="CJ40" s="50"/>
      <c r="CK40" s="50"/>
      <c r="CL40" s="50"/>
      <c r="CM40" s="50"/>
      <c r="CN40" s="50"/>
      <c r="CO40" s="50"/>
      <c r="CP40" s="50"/>
      <c r="CQ40" s="50"/>
      <c r="CR40" s="50"/>
      <c r="CS40" s="50"/>
      <c r="CT40" s="50"/>
      <c r="CU40" s="50"/>
      <c r="CV40" s="50"/>
      <c r="CW40" s="50"/>
      <c r="CX40" s="50"/>
      <c r="CY40" s="50"/>
      <c r="CZ40" s="50"/>
      <c r="DA40" s="50"/>
      <c r="DB40" s="50"/>
      <c r="DC40" s="50"/>
      <c r="DD40" s="50"/>
      <c r="DE40" s="50"/>
      <c r="DF40" s="50"/>
      <c r="DG40" s="50"/>
      <c r="DH40" s="50"/>
      <c r="DI40" s="50"/>
      <c r="DJ40" s="50"/>
      <c r="DK40" s="50"/>
      <c r="DL40" s="50"/>
      <c r="DM40" s="50"/>
      <c r="DN40" s="50"/>
      <c r="DO40" s="50"/>
      <c r="DP40" s="50"/>
      <c r="DQ40" s="50"/>
      <c r="DR40" s="50"/>
      <c r="DS40" s="50"/>
      <c r="DT40" s="50"/>
      <c r="DU40" s="50"/>
      <c r="DV40" s="50"/>
      <c r="DW40" s="50"/>
      <c r="DX40" s="50"/>
      <c r="DY40" s="50"/>
      <c r="DZ40" s="50"/>
      <c r="EA40" s="50"/>
      <c r="EB40" s="50"/>
      <c r="EC40" s="50"/>
      <c r="ED40" s="50"/>
      <c r="EE40" s="50"/>
      <c r="EF40" s="50"/>
      <c r="EG40" s="50"/>
      <c r="EH40" s="50"/>
      <c r="EI40" s="50"/>
      <c r="EJ40" s="50"/>
      <c r="EK40" s="50"/>
      <c r="EL40" s="50"/>
      <c r="EM40" s="50"/>
      <c r="EN40" s="50"/>
      <c r="EO40" s="50"/>
      <c r="EP40" s="50"/>
      <c r="EQ40" s="50"/>
      <c r="ER40" s="50"/>
      <c r="ES40" s="50"/>
      <c r="ET40" s="50"/>
      <c r="EU40" s="50"/>
      <c r="EV40" s="50"/>
      <c r="EW40" s="50"/>
      <c r="EX40" s="50"/>
      <c r="EY40" s="50"/>
      <c r="EZ40" s="50"/>
      <c r="FA40" s="50"/>
      <c r="FB40" s="50"/>
      <c r="FC40" s="50"/>
      <c r="FD40" s="50"/>
      <c r="FE40" s="50"/>
      <c r="FF40" s="50"/>
      <c r="FG40" s="50"/>
      <c r="FH40" s="50"/>
      <c r="FI40" s="50"/>
      <c r="FJ40" s="50"/>
      <c r="FK40" s="50"/>
      <c r="FL40" s="50"/>
      <c r="FM40" s="50"/>
      <c r="FN40" s="50"/>
      <c r="FO40" s="50"/>
      <c r="FP40" s="50"/>
      <c r="FQ40" s="50"/>
      <c r="FR40" s="50"/>
      <c r="FS40" s="50"/>
      <c r="FT40" s="50"/>
      <c r="FU40" s="50"/>
      <c r="FV40" s="50"/>
      <c r="FW40" s="50"/>
      <c r="FX40" s="50"/>
      <c r="FY40" s="50"/>
      <c r="FZ40" s="50"/>
      <c r="GA40" s="50"/>
      <c r="GB40" s="50"/>
      <c r="GC40" s="50"/>
      <c r="GD40" s="50"/>
      <c r="GE40" s="50"/>
      <c r="GF40" s="50"/>
      <c r="GG40" s="50"/>
      <c r="GH40" s="50"/>
      <c r="GI40" s="50"/>
      <c r="GJ40" s="50"/>
      <c r="GK40" s="50"/>
      <c r="GL40" s="50"/>
      <c r="GM40" s="50"/>
      <c r="GN40" s="50"/>
      <c r="GO40" s="50"/>
      <c r="GP40" s="50"/>
      <c r="GQ40" s="50"/>
      <c r="GR40" s="50"/>
      <c r="GS40" s="50"/>
      <c r="GT40" s="50"/>
      <c r="GU40" s="50"/>
      <c r="GV40" s="50"/>
      <c r="GW40" s="50"/>
      <c r="GX40" s="50"/>
      <c r="GY40" s="50"/>
      <c r="GZ40" s="50"/>
      <c r="HA40" s="50"/>
      <c r="HB40" s="50"/>
      <c r="HC40" s="50"/>
      <c r="HD40" s="50"/>
      <c r="HE40" s="50"/>
      <c r="HF40" s="50"/>
      <c r="HG40" s="50"/>
      <c r="HH40" s="50"/>
      <c r="HI40" s="50"/>
      <c r="HJ40" s="50"/>
      <c r="HK40" s="50"/>
      <c r="HL40" s="50"/>
      <c r="HM40" s="50"/>
      <c r="HN40" s="50"/>
      <c r="HO40" s="50"/>
      <c r="HP40" s="50"/>
      <c r="HQ40" s="50"/>
      <c r="HR40" s="50"/>
      <c r="HS40" s="50"/>
      <c r="HT40" s="50"/>
      <c r="HU40" s="50"/>
      <c r="HV40" s="50"/>
      <c r="HW40" s="50"/>
      <c r="HX40" s="50"/>
      <c r="HY40" s="50"/>
      <c r="HZ40" s="50"/>
      <c r="IA40" s="50"/>
      <c r="IB40" s="50"/>
      <c r="IC40" s="50"/>
      <c r="ID40" s="50"/>
      <c r="IE40" s="50"/>
      <c r="IF40" s="50"/>
      <c r="IG40" s="50"/>
      <c r="IH40" s="50"/>
      <c r="II40" s="50"/>
      <c r="IJ40" s="50"/>
      <c r="IK40" s="50"/>
      <c r="IL40" s="50"/>
      <c r="IM40" s="50"/>
      <c r="IN40" s="50"/>
      <c r="IO40" s="50"/>
      <c r="IP40" s="50"/>
      <c r="IQ40" s="50"/>
      <c r="IR40" s="50"/>
      <c r="IS40" s="50"/>
      <c r="IT40" s="50"/>
      <c r="IU40" s="50"/>
      <c r="IV40" s="50"/>
      <c r="IW40" s="50"/>
    </row>
  </sheetData>
  <mergeCells count="30">
    <mergeCell ref="B37:U37"/>
    <mergeCell ref="B39:U39"/>
    <mergeCell ref="B35:U35"/>
    <mergeCell ref="B21:U21"/>
    <mergeCell ref="B24:U24"/>
    <mergeCell ref="B27:U27"/>
    <mergeCell ref="B29:U29"/>
    <mergeCell ref="B31:U31"/>
    <mergeCell ref="B33:U33"/>
    <mergeCell ref="N5:N7"/>
    <mergeCell ref="O5:O7"/>
    <mergeCell ref="B8:U8"/>
    <mergeCell ref="P5:P7"/>
    <mergeCell ref="Q5:Q7"/>
    <mergeCell ref="B15:U15"/>
    <mergeCell ref="B4:U4"/>
    <mergeCell ref="L5:L7"/>
    <mergeCell ref="M5:M7"/>
    <mergeCell ref="R5:S6"/>
    <mergeCell ref="T5:U6"/>
    <mergeCell ref="C5:C7"/>
    <mergeCell ref="J5:J7"/>
    <mergeCell ref="H5:H7"/>
    <mergeCell ref="B5:B7"/>
    <mergeCell ref="I5:I7"/>
    <mergeCell ref="K5:K7"/>
    <mergeCell ref="E5:E7"/>
    <mergeCell ref="D5:D7"/>
    <mergeCell ref="F5:F7"/>
    <mergeCell ref="G5:G7"/>
  </mergeCells>
  <phoneticPr fontId="0" type="noConversion"/>
  <pageMargins left="0.23622047244094491" right="0.31496062992125984" top="0.94488188976377963" bottom="0.55118110236220474" header="0.31496062992125984" footer="0.31496062992125984"/>
  <pageSetup paperSize="9" scale="52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 codeName="Arkusz6"/>
  <dimension ref="A1:I39"/>
  <sheetViews>
    <sheetView showWhiteSpace="0" zoomScaleNormal="100" zoomScaleSheetLayoutView="100" workbookViewId="0">
      <selection activeCell="C10" sqref="C10"/>
    </sheetView>
  </sheetViews>
  <sheetFormatPr defaultRowHeight="12.75"/>
  <cols>
    <col min="1" max="2" width="14.28515625" style="9" customWidth="1"/>
    <col min="3" max="3" width="16" style="10" customWidth="1"/>
    <col min="4" max="4" width="38.7109375" style="15" customWidth="1"/>
    <col min="5" max="5" width="7.85546875" style="15" customWidth="1"/>
    <col min="6" max="16384" width="9.140625" style="9"/>
  </cols>
  <sheetData>
    <row r="1" spans="1:9">
      <c r="D1" s="82" t="s">
        <v>26</v>
      </c>
      <c r="E1" s="11"/>
    </row>
    <row r="2" spans="1:9">
      <c r="D2" s="82" t="s">
        <v>60</v>
      </c>
      <c r="E2" s="11"/>
    </row>
    <row r="3" spans="1:9">
      <c r="A3" s="12"/>
      <c r="B3" s="12"/>
      <c r="C3" s="13"/>
      <c r="D3" s="14"/>
      <c r="E3" s="14"/>
      <c r="F3" s="12"/>
      <c r="G3" s="12"/>
      <c r="H3" s="12"/>
      <c r="I3" s="12"/>
    </row>
    <row r="4" spans="1:9" ht="21.75" customHeight="1">
      <c r="A4" s="169" t="s">
        <v>30</v>
      </c>
      <c r="B4" s="170"/>
      <c r="C4" s="170"/>
      <c r="D4" s="171"/>
      <c r="E4" s="22"/>
      <c r="F4" s="12"/>
      <c r="G4" s="12"/>
      <c r="H4" s="12"/>
      <c r="I4" s="12"/>
    </row>
    <row r="5" spans="1:9" ht="38.25">
      <c r="A5" s="30" t="s">
        <v>10</v>
      </c>
      <c r="B5" s="30" t="s">
        <v>15</v>
      </c>
      <c r="C5" s="29" t="s">
        <v>16</v>
      </c>
      <c r="D5" s="30" t="s">
        <v>25</v>
      </c>
      <c r="E5" s="23"/>
      <c r="F5" s="12"/>
      <c r="G5" s="12"/>
      <c r="H5" s="12"/>
      <c r="I5" s="12"/>
    </row>
    <row r="6" spans="1:9" ht="60.75" customHeight="1">
      <c r="A6" s="24">
        <v>2014</v>
      </c>
      <c r="B6" s="41" t="s">
        <v>50</v>
      </c>
      <c r="C6" s="42" t="s">
        <v>50</v>
      </c>
      <c r="D6" s="41" t="s">
        <v>50</v>
      </c>
      <c r="E6" s="23"/>
      <c r="F6" s="12"/>
      <c r="G6" s="12"/>
      <c r="H6" s="12"/>
      <c r="I6" s="12"/>
    </row>
    <row r="7" spans="1:9" ht="60.75" customHeight="1">
      <c r="A7" s="24">
        <v>2013</v>
      </c>
      <c r="B7" s="41">
        <v>1</v>
      </c>
      <c r="C7" s="42">
        <v>6085.63</v>
      </c>
      <c r="D7" s="41" t="s">
        <v>170</v>
      </c>
      <c r="E7" s="23"/>
      <c r="F7" s="12"/>
      <c r="G7" s="12"/>
      <c r="H7" s="12"/>
      <c r="I7" s="12"/>
    </row>
    <row r="8" spans="1:9" ht="60.75" customHeight="1">
      <c r="A8" s="24">
        <v>2013</v>
      </c>
      <c r="B8" s="41">
        <v>2</v>
      </c>
      <c r="C8" s="42">
        <v>3364.6</v>
      </c>
      <c r="D8" s="41" t="s">
        <v>374</v>
      </c>
      <c r="E8" s="23"/>
      <c r="F8" s="12"/>
      <c r="G8" s="12"/>
      <c r="H8" s="12"/>
      <c r="I8" s="12"/>
    </row>
    <row r="9" spans="1:9" ht="60.75" customHeight="1">
      <c r="A9" s="24">
        <v>2012</v>
      </c>
      <c r="B9" s="41">
        <v>1</v>
      </c>
      <c r="C9" s="42">
        <v>1038.1199999999999</v>
      </c>
      <c r="D9" s="41" t="s">
        <v>171</v>
      </c>
      <c r="E9" s="23"/>
      <c r="F9" s="12"/>
      <c r="G9" s="12"/>
      <c r="H9" s="12"/>
      <c r="I9" s="12"/>
    </row>
    <row r="10" spans="1:9" ht="60.75" customHeight="1">
      <c r="A10" s="24">
        <v>2011</v>
      </c>
      <c r="B10" s="41">
        <v>1</v>
      </c>
      <c r="C10" s="42">
        <v>3275.21</v>
      </c>
      <c r="D10" s="41" t="s">
        <v>332</v>
      </c>
      <c r="E10" s="23"/>
      <c r="F10" s="12"/>
      <c r="G10" s="12"/>
      <c r="H10" s="12"/>
      <c r="I10" s="12"/>
    </row>
    <row r="11" spans="1:9" ht="60.75" customHeight="1">
      <c r="A11" s="27">
        <v>2011</v>
      </c>
      <c r="B11" s="41">
        <v>1</v>
      </c>
      <c r="C11" s="42">
        <v>9676.8799999999992</v>
      </c>
      <c r="D11" s="41" t="s">
        <v>172</v>
      </c>
      <c r="E11" s="23"/>
      <c r="F11" s="12"/>
      <c r="G11" s="12"/>
      <c r="H11" s="12"/>
      <c r="I11" s="12"/>
    </row>
    <row r="12" spans="1:9" ht="12.75" customHeight="1">
      <c r="A12" s="19"/>
      <c r="B12" s="18"/>
      <c r="C12" s="20"/>
      <c r="D12" s="21"/>
      <c r="E12" s="21"/>
      <c r="F12" s="12"/>
      <c r="G12" s="12"/>
      <c r="H12" s="12"/>
      <c r="I12" s="12"/>
    </row>
    <row r="13" spans="1:9" ht="12.75" customHeight="1">
      <c r="A13" s="19"/>
      <c r="B13" s="18"/>
      <c r="C13" s="20"/>
      <c r="D13" s="21"/>
      <c r="E13" s="9"/>
      <c r="F13" s="12"/>
      <c r="G13" s="12"/>
      <c r="H13" s="12"/>
      <c r="I13" s="12"/>
    </row>
    <row r="14" spans="1:9" ht="12.75" customHeight="1">
      <c r="A14" s="19"/>
      <c r="B14" s="18"/>
      <c r="C14" s="20"/>
      <c r="D14" s="21"/>
      <c r="E14" s="9"/>
      <c r="F14" s="12"/>
      <c r="G14" s="12"/>
      <c r="H14" s="12"/>
      <c r="I14" s="12"/>
    </row>
    <row r="15" spans="1:9" ht="12.75" customHeight="1">
      <c r="A15" s="19"/>
      <c r="B15" s="18"/>
      <c r="C15" s="20"/>
      <c r="D15" s="21"/>
      <c r="E15" s="9"/>
      <c r="F15" s="12"/>
      <c r="G15" s="12"/>
      <c r="H15" s="12"/>
      <c r="I15" s="12"/>
    </row>
    <row r="16" spans="1:9" ht="12.75" customHeight="1">
      <c r="A16" s="19"/>
      <c r="B16" s="18"/>
      <c r="C16" s="20"/>
      <c r="D16" s="21"/>
      <c r="E16" s="21"/>
      <c r="F16" s="12"/>
      <c r="G16" s="12"/>
      <c r="H16" s="12"/>
      <c r="I16" s="12"/>
    </row>
    <row r="17" spans="1:9" ht="12.75" customHeight="1">
      <c r="A17" s="19"/>
      <c r="B17" s="18"/>
      <c r="C17" s="20"/>
      <c r="D17" s="21"/>
      <c r="E17" s="21"/>
      <c r="F17" s="12"/>
      <c r="G17" s="12"/>
      <c r="H17" s="12"/>
      <c r="I17" s="12"/>
    </row>
    <row r="18" spans="1:9" ht="12.75" customHeight="1">
      <c r="A18" s="19"/>
      <c r="B18" s="18"/>
      <c r="C18" s="20"/>
      <c r="D18" s="21"/>
      <c r="E18" s="21"/>
      <c r="F18" s="12"/>
      <c r="G18" s="12"/>
      <c r="H18" s="12"/>
      <c r="I18" s="12"/>
    </row>
    <row r="19" spans="1:9" ht="12.75" customHeight="1">
      <c r="A19" s="19"/>
      <c r="B19" s="18"/>
      <c r="C19" s="20"/>
      <c r="D19" s="21"/>
      <c r="E19" s="21"/>
      <c r="F19" s="12"/>
      <c r="G19" s="12"/>
      <c r="H19" s="12"/>
      <c r="I19" s="12"/>
    </row>
    <row r="20" spans="1:9" ht="12.75" customHeight="1">
      <c r="A20" s="19"/>
      <c r="B20" s="18"/>
      <c r="C20" s="20"/>
      <c r="D20" s="21"/>
      <c r="E20" s="21"/>
      <c r="F20" s="12"/>
      <c r="G20" s="12"/>
      <c r="H20" s="12"/>
      <c r="I20" s="12"/>
    </row>
    <row r="21" spans="1:9" ht="12.75" customHeight="1">
      <c r="A21" s="19"/>
      <c r="B21" s="18"/>
      <c r="C21" s="20"/>
      <c r="D21" s="21"/>
      <c r="E21" s="21"/>
      <c r="F21" s="12"/>
      <c r="G21" s="12"/>
      <c r="H21" s="12"/>
      <c r="I21" s="12"/>
    </row>
    <row r="22" spans="1:9" ht="12.75" customHeight="1">
      <c r="A22" s="19"/>
      <c r="B22" s="18"/>
      <c r="C22" s="20"/>
      <c r="D22" s="21"/>
      <c r="E22" s="21"/>
      <c r="F22" s="12"/>
      <c r="G22" s="12"/>
      <c r="H22" s="12"/>
      <c r="I22" s="12"/>
    </row>
    <row r="23" spans="1:9" ht="12.75" customHeight="1">
      <c r="A23" s="19"/>
      <c r="B23" s="18"/>
      <c r="C23" s="20"/>
      <c r="D23" s="21"/>
      <c r="E23" s="21"/>
      <c r="F23" s="12"/>
      <c r="G23" s="12"/>
      <c r="H23" s="12"/>
      <c r="I23" s="12"/>
    </row>
    <row r="24" spans="1:9" ht="12.75" customHeight="1">
      <c r="A24" s="19"/>
      <c r="B24" s="18"/>
      <c r="C24" s="20"/>
      <c r="D24" s="21"/>
      <c r="E24" s="21"/>
      <c r="F24" s="12"/>
      <c r="G24" s="12"/>
      <c r="H24" s="12"/>
      <c r="I24" s="12"/>
    </row>
    <row r="25" spans="1:9" ht="12.75" customHeight="1">
      <c r="A25" s="19"/>
      <c r="B25" s="18"/>
      <c r="C25" s="20"/>
      <c r="D25" s="21"/>
      <c r="E25" s="21"/>
      <c r="F25" s="12"/>
      <c r="G25" s="12"/>
      <c r="H25" s="12"/>
      <c r="I25" s="12"/>
    </row>
    <row r="26" spans="1:9" ht="12.75" customHeight="1">
      <c r="A26" s="19"/>
      <c r="B26" s="18"/>
      <c r="C26" s="20"/>
      <c r="D26" s="21"/>
      <c r="E26" s="21"/>
      <c r="F26" s="12"/>
      <c r="G26" s="12"/>
      <c r="H26" s="12"/>
      <c r="I26" s="12"/>
    </row>
    <row r="27" spans="1:9" ht="12.75" customHeight="1">
      <c r="A27" s="19"/>
      <c r="B27" s="18"/>
      <c r="C27" s="20"/>
      <c r="D27" s="21"/>
      <c r="E27" s="21"/>
      <c r="F27" s="12"/>
      <c r="G27" s="12"/>
      <c r="H27" s="12"/>
      <c r="I27" s="12"/>
    </row>
    <row r="28" spans="1:9" ht="12.75" customHeight="1">
      <c r="A28" s="19"/>
      <c r="B28" s="18"/>
      <c r="C28" s="20"/>
      <c r="D28" s="21"/>
      <c r="E28" s="21"/>
      <c r="F28" s="12"/>
      <c r="G28" s="12"/>
      <c r="H28" s="12"/>
      <c r="I28" s="12"/>
    </row>
    <row r="29" spans="1:9" ht="12.75" customHeight="1">
      <c r="A29" s="19"/>
      <c r="B29" s="18"/>
      <c r="C29" s="20"/>
      <c r="D29" s="21"/>
      <c r="E29" s="21"/>
      <c r="F29" s="12"/>
      <c r="G29" s="12"/>
      <c r="H29" s="12"/>
      <c r="I29" s="12"/>
    </row>
    <row r="30" spans="1:9" ht="12.75" customHeight="1">
      <c r="A30" s="19"/>
      <c r="B30" s="18"/>
      <c r="C30" s="20"/>
      <c r="D30" s="21"/>
      <c r="E30" s="21"/>
      <c r="F30" s="12"/>
      <c r="G30" s="12"/>
      <c r="H30" s="12"/>
      <c r="I30" s="12"/>
    </row>
    <row r="31" spans="1:9" ht="12.75" customHeight="1">
      <c r="A31" s="19"/>
      <c r="B31" s="18"/>
      <c r="C31" s="20"/>
      <c r="D31" s="21"/>
      <c r="E31" s="21"/>
      <c r="F31" s="12"/>
      <c r="G31" s="12"/>
      <c r="H31" s="12"/>
      <c r="I31" s="12"/>
    </row>
    <row r="32" spans="1:9" ht="12.75" customHeight="1">
      <c r="A32" s="19"/>
      <c r="B32" s="18"/>
      <c r="C32" s="20"/>
      <c r="D32" s="21"/>
      <c r="E32" s="21"/>
      <c r="F32" s="12"/>
      <c r="G32" s="12"/>
      <c r="H32" s="12"/>
      <c r="I32" s="12"/>
    </row>
    <row r="33" spans="1:9" ht="12.75" customHeight="1">
      <c r="A33" s="19"/>
      <c r="B33" s="18"/>
      <c r="C33" s="20"/>
      <c r="D33" s="21"/>
      <c r="E33" s="21"/>
      <c r="F33" s="12"/>
      <c r="G33" s="12"/>
      <c r="H33" s="12"/>
      <c r="I33" s="12"/>
    </row>
    <row r="34" spans="1:9" ht="12.75" customHeight="1">
      <c r="A34" s="19"/>
      <c r="B34" s="18"/>
      <c r="C34" s="20"/>
      <c r="D34" s="168"/>
      <c r="E34" s="168"/>
      <c r="F34" s="12"/>
      <c r="G34" s="12"/>
      <c r="H34" s="12"/>
      <c r="I34" s="12"/>
    </row>
    <row r="35" spans="1:9" ht="12.75" customHeight="1">
      <c r="A35" s="19"/>
      <c r="B35" s="18"/>
      <c r="C35" s="20"/>
      <c r="D35" s="168"/>
      <c r="E35" s="168"/>
      <c r="F35" s="12"/>
      <c r="G35" s="12"/>
      <c r="H35" s="12"/>
      <c r="I35" s="12"/>
    </row>
    <row r="36" spans="1:9" ht="12.75" customHeight="1">
      <c r="A36" s="19"/>
      <c r="B36" s="18"/>
      <c r="C36" s="20"/>
      <c r="D36" s="168"/>
      <c r="E36" s="168"/>
      <c r="F36" s="12"/>
      <c r="G36" s="12"/>
      <c r="H36" s="12"/>
      <c r="I36" s="12"/>
    </row>
    <row r="37" spans="1:9" ht="12.75" customHeight="1">
      <c r="A37" s="19"/>
      <c r="B37" s="18"/>
      <c r="C37" s="20"/>
      <c r="D37" s="21"/>
      <c r="E37" s="21"/>
      <c r="F37" s="12"/>
      <c r="G37" s="12"/>
      <c r="H37" s="12"/>
      <c r="I37" s="12"/>
    </row>
    <row r="38" spans="1:9" ht="12.75" customHeight="1">
      <c r="A38" s="19"/>
      <c r="B38" s="18"/>
      <c r="C38" s="20"/>
      <c r="D38" s="21"/>
      <c r="E38" s="21"/>
      <c r="F38" s="12"/>
      <c r="G38" s="12"/>
      <c r="H38" s="12"/>
      <c r="I38" s="12"/>
    </row>
    <row r="39" spans="1:9">
      <c r="E39" s="54"/>
    </row>
  </sheetData>
  <mergeCells count="3">
    <mergeCell ref="E34:E36"/>
    <mergeCell ref="A4:D4"/>
    <mergeCell ref="D34:D36"/>
  </mergeCells>
  <phoneticPr fontId="0" type="noConversion"/>
  <printOptions horizontalCentered="1"/>
  <pageMargins left="0.78740157480314965" right="0.39370078740157483" top="0.31496062992125984" bottom="0.31496062992125984" header="0.51181102362204722" footer="0.51181102362204722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A1:E26"/>
  <sheetViews>
    <sheetView showWhiteSpace="0" zoomScaleNormal="100" zoomScaleSheetLayoutView="110" workbookViewId="0">
      <selection activeCell="I7" sqref="I7"/>
    </sheetView>
  </sheetViews>
  <sheetFormatPr defaultRowHeight="12.75"/>
  <cols>
    <col min="1" max="1" width="3.85546875" bestFit="1" customWidth="1"/>
    <col min="2" max="2" width="9.140625" customWidth="1"/>
    <col min="3" max="3" width="33.7109375" customWidth="1"/>
    <col min="4" max="5" width="21.42578125" customWidth="1"/>
  </cols>
  <sheetData>
    <row r="1" spans="2:5">
      <c r="D1" s="172" t="s">
        <v>46</v>
      </c>
      <c r="E1" s="172"/>
    </row>
    <row r="2" spans="2:5">
      <c r="D2" s="56"/>
      <c r="E2" s="56" t="s">
        <v>61</v>
      </c>
    </row>
    <row r="4" spans="2:5" ht="41.25" customHeight="1">
      <c r="B4" s="33" t="s">
        <v>5</v>
      </c>
      <c r="C4" s="34" t="s">
        <v>37</v>
      </c>
      <c r="D4" s="35" t="s">
        <v>38</v>
      </c>
      <c r="E4" s="36" t="s">
        <v>39</v>
      </c>
    </row>
    <row r="5" spans="2:5" ht="42.75" customHeight="1">
      <c r="B5" s="55">
        <v>1</v>
      </c>
      <c r="C5" s="103" t="s">
        <v>64</v>
      </c>
      <c r="D5" s="136">
        <v>3375721.5</v>
      </c>
      <c r="E5" s="39"/>
    </row>
    <row r="6" spans="2:5" ht="42.75" customHeight="1">
      <c r="B6" s="55">
        <v>2</v>
      </c>
      <c r="C6" s="103" t="s">
        <v>71</v>
      </c>
      <c r="D6" s="131">
        <f>3000+819+3000+17806+10299+2925</f>
        <v>37849</v>
      </c>
      <c r="E6" s="39"/>
    </row>
    <row r="7" spans="2:5" ht="42.75" customHeight="1">
      <c r="B7" s="55">
        <v>3</v>
      </c>
      <c r="C7" s="103" t="s">
        <v>72</v>
      </c>
      <c r="D7" s="131">
        <f>42917.37+1669+750.3+2250</f>
        <v>47586.670000000006</v>
      </c>
      <c r="E7" s="39"/>
    </row>
    <row r="8" spans="2:5" ht="42.75" customHeight="1">
      <c r="B8" s="55">
        <v>4</v>
      </c>
      <c r="C8" s="103" t="s">
        <v>73</v>
      </c>
      <c r="D8" s="131">
        <f>49191.17</f>
        <v>49191.17</v>
      </c>
      <c r="E8" s="39"/>
    </row>
    <row r="9" spans="2:5" ht="42.75" customHeight="1">
      <c r="B9" s="55">
        <v>5</v>
      </c>
      <c r="C9" s="103" t="s">
        <v>74</v>
      </c>
      <c r="D9" s="131">
        <f>5741719.84+73127.1+1455+2609.01</f>
        <v>5818910.9499999993</v>
      </c>
      <c r="E9" s="39">
        <v>51627.87</v>
      </c>
    </row>
    <row r="10" spans="2:5" ht="42.75" customHeight="1">
      <c r="B10" s="55">
        <v>6</v>
      </c>
      <c r="C10" s="103" t="s">
        <v>75</v>
      </c>
      <c r="D10" s="132">
        <f>129804.87+2555+222+1501.76+199.99+1159+7543.75</f>
        <v>142986.37</v>
      </c>
      <c r="E10" s="39">
        <v>6771.63</v>
      </c>
    </row>
    <row r="11" spans="2:5" ht="42.75" customHeight="1">
      <c r="B11" s="55">
        <v>7</v>
      </c>
      <c r="C11" s="103" t="s">
        <v>76</v>
      </c>
      <c r="D11" s="132">
        <f>128873.1+3360</f>
        <v>132233.1</v>
      </c>
      <c r="E11" s="39"/>
    </row>
    <row r="12" spans="2:5" ht="29.25" customHeight="1">
      <c r="B12" s="37"/>
      <c r="C12" s="33" t="s">
        <v>17</v>
      </c>
      <c r="D12" s="38">
        <f>SUM(D5:D11)</f>
        <v>9604478.7599999979</v>
      </c>
      <c r="E12" s="38">
        <f t="shared" ref="E12" si="0">SUM(E5:E11)</f>
        <v>58399.5</v>
      </c>
    </row>
    <row r="26" spans="1:1">
      <c r="A26" s="76"/>
    </row>
  </sheetData>
  <mergeCells count="1">
    <mergeCell ref="D1:E1"/>
  </mergeCells>
  <pageMargins left="0.31496062992125984" right="0.31496062992125984" top="0.94488188976377963" bottom="0.55118110236220474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5</vt:i4>
      </vt:variant>
      <vt:variant>
        <vt:lpstr>Zakresy nazwane</vt:lpstr>
      </vt:variant>
      <vt:variant>
        <vt:i4>5</vt:i4>
      </vt:variant>
    </vt:vector>
  </HeadingPairs>
  <TitlesOfParts>
    <vt:vector size="10" baseType="lpstr">
      <vt:lpstr>budynki</vt:lpstr>
      <vt:lpstr>elektronika</vt:lpstr>
      <vt:lpstr>auta</vt:lpstr>
      <vt:lpstr>szkody</vt:lpstr>
      <vt:lpstr>środki trwałe</vt:lpstr>
      <vt:lpstr>auta!Obszar_wydruku</vt:lpstr>
      <vt:lpstr>budynki!Obszar_wydruku</vt:lpstr>
      <vt:lpstr>elektronika!Obszar_wydruku</vt:lpstr>
      <vt:lpstr>szkody!Obszar_wydruku</vt:lpstr>
      <vt:lpstr>'środki trwałe'!Obszar_wydruku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MEDIC</dc:creator>
  <cp:lastModifiedBy>Magnus</cp:lastModifiedBy>
  <cp:lastPrinted>2014-08-01T11:18:48Z</cp:lastPrinted>
  <dcterms:created xsi:type="dcterms:W3CDTF">2003-03-13T10:23:20Z</dcterms:created>
  <dcterms:modified xsi:type="dcterms:W3CDTF">2014-08-01T11:38:40Z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VID412511E1">
    <vt:lpwstr/>
  </property>
  <property fmtid="{D5CDD505-2E9C-101B-9397-08002B2CF9AE}" pid="3" name="IVID145012D5">
    <vt:lpwstr/>
  </property>
  <property fmtid="{D5CDD505-2E9C-101B-9397-08002B2CF9AE}" pid="4" name="IVID3A371DE6">
    <vt:lpwstr/>
  </property>
  <property fmtid="{D5CDD505-2E9C-101B-9397-08002B2CF9AE}" pid="5" name="IVID305908F7">
    <vt:lpwstr/>
  </property>
  <property fmtid="{D5CDD505-2E9C-101B-9397-08002B2CF9AE}" pid="6" name="IVIDEC1DB65A">
    <vt:lpwstr/>
  </property>
  <property fmtid="{D5CDD505-2E9C-101B-9397-08002B2CF9AE}" pid="7" name="IVID146313F2">
    <vt:lpwstr/>
  </property>
  <property fmtid="{D5CDD505-2E9C-101B-9397-08002B2CF9AE}" pid="8" name="IVID247C1308">
    <vt:lpwstr/>
  </property>
  <property fmtid="{D5CDD505-2E9C-101B-9397-08002B2CF9AE}" pid="9" name="IVID7D00119">
    <vt:lpwstr/>
  </property>
  <property fmtid="{D5CDD505-2E9C-101B-9397-08002B2CF9AE}" pid="10" name="IVID124B15E0">
    <vt:lpwstr/>
  </property>
  <property fmtid="{D5CDD505-2E9C-101B-9397-08002B2CF9AE}" pid="11" name="IVID343010DD">
    <vt:lpwstr/>
  </property>
  <property fmtid="{D5CDD505-2E9C-101B-9397-08002B2CF9AE}" pid="12" name="IVID55213FF">
    <vt:lpwstr/>
  </property>
  <property fmtid="{D5CDD505-2E9C-101B-9397-08002B2CF9AE}" pid="13" name="IVID372F19E9">
    <vt:lpwstr/>
  </property>
  <property fmtid="{D5CDD505-2E9C-101B-9397-08002B2CF9AE}" pid="14" name="IVIDBC9AED84">
    <vt:lpwstr/>
  </property>
  <property fmtid="{D5CDD505-2E9C-101B-9397-08002B2CF9AE}" pid="15" name="IVID363218D8">
    <vt:lpwstr/>
  </property>
  <property fmtid="{D5CDD505-2E9C-101B-9397-08002B2CF9AE}" pid="16" name="IVID17FE2478">
    <vt:lpwstr/>
  </property>
  <property fmtid="{D5CDD505-2E9C-101B-9397-08002B2CF9AE}" pid="17" name="IVID1C76DEB5">
    <vt:lpwstr/>
  </property>
  <property fmtid="{D5CDD505-2E9C-101B-9397-08002B2CF9AE}" pid="18" name="IVIDC661EF3">
    <vt:lpwstr/>
  </property>
  <property fmtid="{D5CDD505-2E9C-101B-9397-08002B2CF9AE}" pid="19" name="IVID32571C01">
    <vt:lpwstr/>
  </property>
  <property fmtid="{D5CDD505-2E9C-101B-9397-08002B2CF9AE}" pid="20" name="IVID1D391309">
    <vt:lpwstr/>
  </property>
  <property fmtid="{D5CDD505-2E9C-101B-9397-08002B2CF9AE}" pid="21" name="IVIDE5F12D2">
    <vt:lpwstr/>
  </property>
  <property fmtid="{D5CDD505-2E9C-101B-9397-08002B2CF9AE}" pid="22" name="IVID274D12D5">
    <vt:lpwstr/>
  </property>
  <property fmtid="{D5CDD505-2E9C-101B-9397-08002B2CF9AE}" pid="23" name="IVID191F0CF2">
    <vt:lpwstr/>
  </property>
  <property fmtid="{D5CDD505-2E9C-101B-9397-08002B2CF9AE}" pid="24" name="IVID202E14EF">
    <vt:lpwstr/>
  </property>
  <property fmtid="{D5CDD505-2E9C-101B-9397-08002B2CF9AE}" pid="25" name="IVID847BBDC9">
    <vt:lpwstr/>
  </property>
  <property fmtid="{D5CDD505-2E9C-101B-9397-08002B2CF9AE}" pid="26" name="IVID2B251201">
    <vt:lpwstr/>
  </property>
</Properties>
</file>